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225"/>
  </bookViews>
  <sheets>
    <sheet name="汇总表" sheetId="2" r:id="rId1"/>
    <sheet name="明细表" sheetId="1" r:id="rId2"/>
  </sheets>
  <externalReferences>
    <externalReference r:id="rId3"/>
  </externalReferences>
  <definedNames>
    <definedName name="_xlnm._FilterDatabase" localSheetId="1" hidden="1">明细表!$A$4:$AA$265</definedName>
    <definedName name="_xlnm.Print_Area" localSheetId="1">明细表!$A$1:$AA$265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<sst xmlns="http://schemas.openxmlformats.org/spreadsheetml/2006/main" count="2661" uniqueCount="1144">
  <si>
    <t>人保财险农业机械保险承保汇总表（2025年8-9月）</t>
  </si>
  <si>
    <t>填报单位（公章）：中国人民财产保险股份有限公司南通市通州支公司</t>
  </si>
  <si>
    <t>单位：万元（保留两位小数）</t>
  </si>
  <si>
    <t>险种</t>
  </si>
  <si>
    <t>承保数量(亩、头、只等)</t>
  </si>
  <si>
    <t>保费费率(%)</t>
  </si>
  <si>
    <t>保费收入总额</t>
  </si>
  <si>
    <t>农民自缴</t>
  </si>
  <si>
    <t>财政应补贴额</t>
  </si>
  <si>
    <t>申请市级财政保费补贴数</t>
  </si>
  <si>
    <t>备注</t>
  </si>
  <si>
    <t>中央、省级财政</t>
  </si>
  <si>
    <t>省辖市财政</t>
  </si>
  <si>
    <t>县级财政</t>
  </si>
  <si>
    <t>兼用型拖拉机交强险</t>
  </si>
  <si>
    <t>共有69辆车同时投保了交强险和综合险，具体详见《“省农机安全监管信息系统”机具在册情况核对表》备注栏。</t>
  </si>
  <si>
    <t>运输型拖拉机交强险</t>
  </si>
  <si>
    <t>农机综合保险</t>
  </si>
  <si>
    <t>合计</t>
  </si>
  <si>
    <t>人保财险农业机械保险承保明细表</t>
  </si>
  <si>
    <t>（通州区2025年8--9月）</t>
  </si>
  <si>
    <t>填报单位：中国人民财产保险股份有限公司南通市通州支公司</t>
  </si>
  <si>
    <t>填报时间：</t>
  </si>
  <si>
    <t>2025.10.11</t>
  </si>
  <si>
    <t>险种名称</t>
  </si>
  <si>
    <t>承保公司</t>
  </si>
  <si>
    <t>保单号码</t>
  </si>
  <si>
    <t>投保人名称</t>
  </si>
  <si>
    <t>被保险人名称</t>
  </si>
  <si>
    <t>被保险人身份证号(统一社会信用代码)</t>
  </si>
  <si>
    <t>被保险人联系地址</t>
  </si>
  <si>
    <t>被保险人联系电话</t>
  </si>
  <si>
    <t>投保农户数量(户次)</t>
  </si>
  <si>
    <t>保险标的地址</t>
  </si>
  <si>
    <t>单位保险金额(元)</t>
  </si>
  <si>
    <t>签单保险金额(元)</t>
  </si>
  <si>
    <t>保险费率(%)</t>
  </si>
  <si>
    <t>签单保费(元)</t>
  </si>
  <si>
    <t>中央财政补贴(元)</t>
  </si>
  <si>
    <t>省级财政补贴(元)</t>
  </si>
  <si>
    <t>设区市财政补贴(元)</t>
  </si>
  <si>
    <t>县(市、区)财政补贴(元)</t>
  </si>
  <si>
    <t>其他来源(元)</t>
  </si>
  <si>
    <t>农户自缴(元)</t>
  </si>
  <si>
    <t>投保日期</t>
  </si>
  <si>
    <t>出单日期</t>
  </si>
  <si>
    <t>起保日期</t>
  </si>
  <si>
    <t>终止日期</t>
  </si>
  <si>
    <t>匹配</t>
  </si>
  <si>
    <t>中国人民财产保险股份有限公司通州支公司</t>
  </si>
  <si>
    <t>PDZA202532060000432760</t>
  </si>
  <si>
    <t>李将忠</t>
  </si>
  <si>
    <t>320683****58</t>
  </si>
  <si>
    <t>江苏省通州市五甲镇福利村二十一组7号</t>
  </si>
  <si>
    <t>1596****6</t>
  </si>
  <si>
    <t>苏06T5458</t>
  </si>
  <si>
    <t>PDZA202532060000432776</t>
  </si>
  <si>
    <t>曹永志</t>
  </si>
  <si>
    <t>320381****36</t>
  </si>
  <si>
    <t>江苏省南通市通州区东社镇严北村二组401号</t>
  </si>
  <si>
    <t>1585****0</t>
  </si>
  <si>
    <t>苏06V5522</t>
  </si>
  <si>
    <t>PDZA202532060000435934</t>
  </si>
  <si>
    <t>宋振华</t>
  </si>
  <si>
    <t>372925****14</t>
  </si>
  <si>
    <t>江苏省南通市通州区东社镇新街村一组28号</t>
  </si>
  <si>
    <t>1526****1</t>
  </si>
  <si>
    <t>苏06V5503</t>
  </si>
  <si>
    <t>PDZA202532060000432787</t>
  </si>
  <si>
    <t>梁小三</t>
  </si>
  <si>
    <t>342601****3X</t>
  </si>
  <si>
    <t>江苏省南通市通州区刘桥镇慎修村四十二组21号</t>
  </si>
  <si>
    <t>1535****5</t>
  </si>
  <si>
    <t>苏06V5516</t>
  </si>
  <si>
    <t>PDZA202532060000432795</t>
  </si>
  <si>
    <t>丁金汉</t>
  </si>
  <si>
    <t>320624****55</t>
  </si>
  <si>
    <t>江苏省通州市骑岸镇爱民村六组28号</t>
  </si>
  <si>
    <t>1321****9</t>
  </si>
  <si>
    <t>苏06T5227</t>
  </si>
  <si>
    <t>PDZA202532060000432805</t>
  </si>
  <si>
    <t>季明</t>
  </si>
  <si>
    <t>320624****31</t>
  </si>
  <si>
    <t>江苏省通州市十总镇柏树墩村十二组15号</t>
  </si>
  <si>
    <t>1585****1</t>
  </si>
  <si>
    <t>苏06V5073</t>
  </si>
  <si>
    <t>PDZA202532060000432815</t>
  </si>
  <si>
    <t>张磊</t>
  </si>
  <si>
    <t>340321****96</t>
  </si>
  <si>
    <t>南通市通州区二甲镇宝云山村二十三组50号</t>
  </si>
  <si>
    <t>1377****0</t>
  </si>
  <si>
    <t>苏06V5092</t>
  </si>
  <si>
    <t>PDZA202532060000432830</t>
  </si>
  <si>
    <t>许万田</t>
  </si>
  <si>
    <t>340321****91</t>
  </si>
  <si>
    <t>南通市通州区二甲镇宝云山村十八组201号</t>
  </si>
  <si>
    <t>1518****6</t>
  </si>
  <si>
    <t>苏06V5093</t>
  </si>
  <si>
    <t>PDZA202532060000451036</t>
  </si>
  <si>
    <t>张建清</t>
  </si>
  <si>
    <t>320624****14</t>
  </si>
  <si>
    <t>江苏省通州市石港镇石西村十四组322号</t>
  </si>
  <si>
    <t>1596****9</t>
  </si>
  <si>
    <t>苏0651205</t>
  </si>
  <si>
    <t>PDZA202532060000432862</t>
  </si>
  <si>
    <t>王远恒</t>
  </si>
  <si>
    <t>511527****35</t>
  </si>
  <si>
    <t>南通市通州区十总镇迎阳村四十组10号</t>
  </si>
  <si>
    <t>1345****2</t>
  </si>
  <si>
    <t>苏06V5245</t>
  </si>
  <si>
    <t>PDZA202532060000433022</t>
  </si>
  <si>
    <t>张美平</t>
  </si>
  <si>
    <t>320624****58</t>
  </si>
  <si>
    <t>江苏省通州市五甲镇庆丰居一组013号</t>
  </si>
  <si>
    <t>1322****9</t>
  </si>
  <si>
    <t>苏06W5388</t>
  </si>
  <si>
    <t>PDZA202532060000433025</t>
  </si>
  <si>
    <t>张淑</t>
  </si>
  <si>
    <t>320624****29</t>
  </si>
  <si>
    <t>江苏省通州市刘桥镇十五里庙村十三组41号</t>
  </si>
  <si>
    <t>1806****8</t>
  </si>
  <si>
    <t>苏06T5655</t>
  </si>
  <si>
    <t>PDZA202532060000433029</t>
  </si>
  <si>
    <t>陈光明</t>
  </si>
  <si>
    <t>江苏省通州市刘桥镇长岸村十组136号</t>
  </si>
  <si>
    <t>1589****8</t>
  </si>
  <si>
    <t>苏06Y5566</t>
  </si>
  <si>
    <t>PDZA202532060000438305</t>
  </si>
  <si>
    <t>宋加朋</t>
  </si>
  <si>
    <t>340321****55</t>
  </si>
  <si>
    <t>南通市通州区十总镇迎阳村七组3号</t>
  </si>
  <si>
    <t>1815****0</t>
  </si>
  <si>
    <t>苏06V5131</t>
  </si>
  <si>
    <t>PDZA202532060000438313</t>
  </si>
  <si>
    <t>冯男楠</t>
  </si>
  <si>
    <t>320683****52</t>
  </si>
  <si>
    <t>江苏省通州市骑岸镇骑北村二十一组201号</t>
  </si>
  <si>
    <t>1825****0</t>
  </si>
  <si>
    <t>苏06Y5519</t>
  </si>
  <si>
    <t>PDZA202532060000474142</t>
  </si>
  <si>
    <t>张文标</t>
  </si>
  <si>
    <t>450721****30</t>
  </si>
  <si>
    <t>南通市通州区二甲镇坨墩村六十一组31号</t>
  </si>
  <si>
    <t>1917****5</t>
  </si>
  <si>
    <t>苏06V5300</t>
  </si>
  <si>
    <t>PDZA202532060000449410</t>
  </si>
  <si>
    <t>刘志新</t>
  </si>
  <si>
    <t>320624****13</t>
  </si>
  <si>
    <t>江苏省通州市刘桥镇燕港村八组49号</t>
  </si>
  <si>
    <t>1391****0</t>
  </si>
  <si>
    <t>苏0651332</t>
  </si>
  <si>
    <t>PDZA202532060000438327</t>
  </si>
  <si>
    <t>张雄</t>
  </si>
  <si>
    <t>320624****34</t>
  </si>
  <si>
    <t>江苏省通州市东社镇东社居委会十三组021号</t>
  </si>
  <si>
    <t>1305****1</t>
  </si>
  <si>
    <t>苏06T5416</t>
  </si>
  <si>
    <t>PDZA202532060000445026</t>
  </si>
  <si>
    <t>通州区十总镇穗丰家庭农场</t>
  </si>
  <si>
    <t>923206****2R</t>
  </si>
  <si>
    <t>通州区十总镇岸西村三十组2号</t>
  </si>
  <si>
    <t>1392****9</t>
  </si>
  <si>
    <t>苏06V5556</t>
  </si>
  <si>
    <t>PDZA202532060000438349</t>
  </si>
  <si>
    <t>胡勇生</t>
  </si>
  <si>
    <t>320624****56</t>
  </si>
  <si>
    <t>江苏省通州市骑岸镇三雁村二十三组114号</t>
  </si>
  <si>
    <t>1785****3</t>
  </si>
  <si>
    <t>苏06V5292</t>
  </si>
  <si>
    <t>PDZA202532060000438358</t>
  </si>
  <si>
    <t>刘俊</t>
  </si>
  <si>
    <t>320683****59</t>
  </si>
  <si>
    <t>江苏省通州市骑岸镇沧南居二十二组50号</t>
  </si>
  <si>
    <t>1580****9</t>
  </si>
  <si>
    <t>苏06V5299</t>
  </si>
  <si>
    <t>PDZA202532060000438361</t>
  </si>
  <si>
    <t>宋卫兵</t>
  </si>
  <si>
    <t>320624****16</t>
  </si>
  <si>
    <t>江苏省通州市刘桥镇蒋一村三组18号</t>
  </si>
  <si>
    <t>1801****9</t>
  </si>
  <si>
    <t>苏06V5285</t>
  </si>
  <si>
    <t>PDZA202532060000445788</t>
  </si>
  <si>
    <t>通州区刘桥镇泽明家庭农场</t>
  </si>
  <si>
    <t>923206****1F</t>
  </si>
  <si>
    <t>刘桥镇苏池村一组</t>
  </si>
  <si>
    <t>1893****9</t>
  </si>
  <si>
    <t>苏06V5282</t>
  </si>
  <si>
    <t>PDZA202532060000438365</t>
  </si>
  <si>
    <t>黄仲明</t>
  </si>
  <si>
    <t>苏06W55****</t>
  </si>
  <si>
    <t>江苏省通州市西亭镇草庙村四十五组36号</t>
  </si>
  <si>
    <t>1386****0</t>
  </si>
  <si>
    <t>苏06W5520</t>
  </si>
  <si>
    <t>PDZA202532060000438371</t>
  </si>
  <si>
    <t>方正伟</t>
  </si>
  <si>
    <t>340321****50</t>
  </si>
  <si>
    <t>南通市二甲镇坨墩村五十八组13号</t>
  </si>
  <si>
    <t>1738****0</t>
  </si>
  <si>
    <t>苏06T5703</t>
  </si>
  <si>
    <t>PDZA202532060000438375</t>
  </si>
  <si>
    <t>方保利</t>
  </si>
  <si>
    <t>340321****38</t>
  </si>
  <si>
    <t>南通市通州区二甲镇坨墩村六十一组12号</t>
  </si>
  <si>
    <t>1386****2</t>
  </si>
  <si>
    <t>苏06T5673</t>
  </si>
  <si>
    <t>PDZA202532060000438383</t>
  </si>
  <si>
    <t>朱汗青</t>
  </si>
  <si>
    <t>340621****31</t>
  </si>
  <si>
    <t>南通市通州区东社镇五甲苴居二十五组204号</t>
  </si>
  <si>
    <t>1886****8</t>
  </si>
  <si>
    <t>苏06T5856</t>
  </si>
  <si>
    <t>PDZA202532060000438396</t>
  </si>
  <si>
    <t>张凤华</t>
  </si>
  <si>
    <t>320683****24</t>
  </si>
  <si>
    <t>江苏省南通市通州区东社镇杨港居十三组101-1号</t>
  </si>
  <si>
    <t>1525****9</t>
  </si>
  <si>
    <t>苏06V5290</t>
  </si>
  <si>
    <t>PDZA202532060000445063</t>
  </si>
  <si>
    <t>石港东顺</t>
  </si>
  <si>
    <t>923206****12</t>
  </si>
  <si>
    <t>通州区石港镇睹史院村12组</t>
  </si>
  <si>
    <t>1381****2</t>
  </si>
  <si>
    <t>苏06V5498</t>
  </si>
  <si>
    <t>PDZA202532060000440806</t>
  </si>
  <si>
    <t>成正林</t>
  </si>
  <si>
    <t>320624****50</t>
  </si>
  <si>
    <t>江苏省通州市刘桥镇双渡村二组23号</t>
  </si>
  <si>
    <t>1805****5</t>
  </si>
  <si>
    <t>苏06V5529</t>
  </si>
  <si>
    <t>PDZA202532060000445760</t>
  </si>
  <si>
    <t>通州区刘桥镇玉霞家庭农场</t>
  </si>
  <si>
    <t>923206****5G</t>
  </si>
  <si>
    <t>刘桥镇慎修村52组</t>
  </si>
  <si>
    <t>1801****2</t>
  </si>
  <si>
    <t>苏06V5526</t>
  </si>
  <si>
    <t>PDZA202532060000440826</t>
  </si>
  <si>
    <t>张洪均</t>
  </si>
  <si>
    <t>320624****11</t>
  </si>
  <si>
    <t>江苏省通州市西亭镇亭东村三十六组10号</t>
  </si>
  <si>
    <t>1737****8</t>
  </si>
  <si>
    <t>苏06V5492</t>
  </si>
  <si>
    <t>PDZA202532060000440856</t>
  </si>
  <si>
    <t>谢保护</t>
  </si>
  <si>
    <t>340321****97</t>
  </si>
  <si>
    <t>江苏省南通市通州区东社镇新桥村十二组999号</t>
  </si>
  <si>
    <t>1836****7</t>
  </si>
  <si>
    <t>苏06V5509</t>
  </si>
  <si>
    <t xml:space="preserve"> PDZA202532060000438408</t>
  </si>
  <si>
    <t>焦二平</t>
  </si>
  <si>
    <t>320723****49</t>
  </si>
  <si>
    <t>南通市通州区金新街道麒麟桥村三十三组34号</t>
  </si>
  <si>
    <t>1826****5</t>
  </si>
  <si>
    <t>苏06V5281</t>
  </si>
  <si>
    <t>PDZA202532060000442449</t>
  </si>
  <si>
    <t>胡方玉</t>
  </si>
  <si>
    <t>412322****18</t>
  </si>
  <si>
    <t>南通市通州区五甲镇陈墩村二十三组1-1号</t>
  </si>
  <si>
    <t>1516****3</t>
  </si>
  <si>
    <t>苏06V5135</t>
  </si>
  <si>
    <t>PDZA202532060000445654</t>
  </si>
  <si>
    <t>唐亚洲</t>
  </si>
  <si>
    <t>342224****53</t>
  </si>
  <si>
    <t>通州区刘桥镇新联居四十三组122号</t>
  </si>
  <si>
    <t>1314****0</t>
  </si>
  <si>
    <t>苏06V5803</t>
  </si>
  <si>
    <t>PDZA202532060000444964</t>
  </si>
  <si>
    <t>李为国</t>
  </si>
  <si>
    <t>320382****3X</t>
  </si>
  <si>
    <t>通州区刘桥镇英雄村8组33号</t>
  </si>
  <si>
    <t>1811****4</t>
  </si>
  <si>
    <t>苏06V5823</t>
  </si>
  <si>
    <t>PDZA202532060000444849</t>
  </si>
  <si>
    <t>通州区十总镇春优家庭农场</t>
  </si>
  <si>
    <t>923206****6W</t>
  </si>
  <si>
    <t>通州区十总镇骑北村7组</t>
  </si>
  <si>
    <t>1807****8</t>
  </si>
  <si>
    <t>苏06V5816</t>
  </si>
  <si>
    <t>PDZA202532060000444251</t>
  </si>
  <si>
    <t>邱国建</t>
  </si>
  <si>
    <t>320624****17</t>
  </si>
  <si>
    <t>通州区十总镇双墩村十组21号</t>
  </si>
  <si>
    <t>1381****9</t>
  </si>
  <si>
    <t>苏06V5812</t>
  </si>
  <si>
    <t>PDZA202532060000459734</t>
  </si>
  <si>
    <t>郑强</t>
  </si>
  <si>
    <t>330182****10</t>
  </si>
  <si>
    <t>通州区二甲镇余北居20组201号</t>
  </si>
  <si>
    <t>1885****6</t>
  </si>
  <si>
    <t>苏06T5663</t>
  </si>
  <si>
    <t>PDZA202532060000463939</t>
  </si>
  <si>
    <t>周志永</t>
  </si>
  <si>
    <t>362525****13</t>
  </si>
  <si>
    <t>南通市通州区二甲镇通运桥村三十九组14号</t>
  </si>
  <si>
    <t>1866****5</t>
  </si>
  <si>
    <t>苏06V5155</t>
  </si>
  <si>
    <t>PDZA202532060000463499</t>
  </si>
  <si>
    <t>宋宗才</t>
  </si>
  <si>
    <t>342422****11</t>
  </si>
  <si>
    <t>南通市通州区二甲镇坨墩村无十四组27-1号</t>
  </si>
  <si>
    <t>1350****1</t>
  </si>
  <si>
    <t>苏06V5255</t>
  </si>
  <si>
    <t>PDZA202532060000463870</t>
  </si>
  <si>
    <t>孔为杰</t>
  </si>
  <si>
    <t>340321****30</t>
  </si>
  <si>
    <t>二甲镇宝云山二十五组60号</t>
  </si>
  <si>
    <t>1358****6</t>
  </si>
  <si>
    <t>苏06T5755</t>
  </si>
  <si>
    <t>PDZA202532060000463925</t>
  </si>
  <si>
    <t>宁利明</t>
  </si>
  <si>
    <t>412321****19</t>
  </si>
  <si>
    <t>1801****8</t>
  </si>
  <si>
    <t>苏06T5645</t>
  </si>
  <si>
    <t>PDZA202532060000463902</t>
  </si>
  <si>
    <t>黄盛宾</t>
  </si>
  <si>
    <t>362525****14</t>
  </si>
  <si>
    <t>南通市通州区二甲镇宝云山村十一组11号</t>
  </si>
  <si>
    <t>1375****5</t>
  </si>
  <si>
    <t>苏06T5510</t>
  </si>
  <si>
    <t>PDZA202532060000463879</t>
  </si>
  <si>
    <t>南通市通州区二甲镇北潭村二十组29号</t>
  </si>
  <si>
    <t>1332****1</t>
  </si>
  <si>
    <t>苏06V5273</t>
  </si>
  <si>
    <t>PDZA202532060000463884</t>
  </si>
  <si>
    <t>傅云贵</t>
  </si>
  <si>
    <t>512226****10</t>
  </si>
  <si>
    <t>南通市通州区二甲镇路中村四十五组3号</t>
  </si>
  <si>
    <t>1358****2</t>
  </si>
  <si>
    <t>苏06V5511</t>
  </si>
  <si>
    <t>PDZA202532060000463916</t>
  </si>
  <si>
    <t>杨庆龙</t>
  </si>
  <si>
    <t>371325****34</t>
  </si>
  <si>
    <t>南通市通州区二甲镇北潭村十九组29号</t>
  </si>
  <si>
    <t>1502****0</t>
  </si>
  <si>
    <t>苏06T5769</t>
  </si>
  <si>
    <t>PDZA202532060000476788</t>
  </si>
  <si>
    <t>孙彪</t>
  </si>
  <si>
    <t>340321****93</t>
  </si>
  <si>
    <t>南通市通州区二甲镇六甲村23组9号</t>
  </si>
  <si>
    <t>1865****4</t>
  </si>
  <si>
    <t>苏06V5441</t>
  </si>
  <si>
    <t>PDZA202532060000477936</t>
  </si>
  <si>
    <t>高富余</t>
  </si>
  <si>
    <t>412322****10</t>
  </si>
  <si>
    <t>南通市通州区东社镇河东村12组319号</t>
  </si>
  <si>
    <t>1863****5</t>
  </si>
  <si>
    <t>苏06V5346</t>
  </si>
  <si>
    <t>PDZA202532060000493978</t>
  </si>
  <si>
    <t>刘卫建</t>
  </si>
  <si>
    <t>南通市四安镇摇手湾村2组28号</t>
  </si>
  <si>
    <t>1381****4</t>
  </si>
  <si>
    <t>苏06V5826</t>
  </si>
  <si>
    <t>PDZA202532060000493763</t>
  </si>
  <si>
    <t>宁胜利</t>
  </si>
  <si>
    <t>南通市通州区二甲镇坨墩村六十一组47号</t>
  </si>
  <si>
    <t>1731****2</t>
  </si>
  <si>
    <t>苏06V5521</t>
  </si>
  <si>
    <t>PDZA202532060000493310</t>
  </si>
  <si>
    <t>刘耀武</t>
  </si>
  <si>
    <t>江苏省南通市通州区二甲镇余西居六组21号</t>
  </si>
  <si>
    <t>1865****6</t>
  </si>
  <si>
    <t>苏06V5475</t>
  </si>
  <si>
    <t>PDZA202532060000493380</t>
  </si>
  <si>
    <t>徐长发</t>
  </si>
  <si>
    <t>340321****73</t>
  </si>
  <si>
    <t>南通市通州区二甲镇路中村四十一组60号</t>
  </si>
  <si>
    <t>1525****0</t>
  </si>
  <si>
    <t>苏06V5335</t>
  </si>
  <si>
    <t>PDZA202532060000493428</t>
  </si>
  <si>
    <t>陈坤</t>
  </si>
  <si>
    <t>340321****70</t>
  </si>
  <si>
    <t>南通市通州区二甲镇路中村二十四组24号</t>
  </si>
  <si>
    <t>苏06V5052</t>
  </si>
  <si>
    <t>PDZA202532060000493846</t>
  </si>
  <si>
    <t>代磊</t>
  </si>
  <si>
    <t>340323****12</t>
  </si>
  <si>
    <t>南通市通州区二甲镇余北居一组18-1号</t>
  </si>
  <si>
    <t>1836****8</t>
  </si>
  <si>
    <t>苏06V5011</t>
  </si>
  <si>
    <t>PDZA202532060000512693</t>
  </si>
  <si>
    <t>曹德荣</t>
  </si>
  <si>
    <t>320624****18</t>
  </si>
  <si>
    <t>江苏省南通市通州区西亭镇草庙村三十一组16号</t>
  </si>
  <si>
    <t>1580****2</t>
  </si>
  <si>
    <t>苏06V5530</t>
  </si>
  <si>
    <t>PDZA202532060000512718</t>
  </si>
  <si>
    <t>喻勇军</t>
  </si>
  <si>
    <t>320624****51</t>
  </si>
  <si>
    <t>江苏省通州市东社镇东社居委会八组078号</t>
  </si>
  <si>
    <t>1777****5</t>
  </si>
  <si>
    <t>苏0650179</t>
  </si>
  <si>
    <t>PDZA202532060000512737</t>
  </si>
  <si>
    <t>顾井周</t>
  </si>
  <si>
    <t>320624****19</t>
  </si>
  <si>
    <t>江苏省通州市石港镇乐观村九组28号</t>
  </si>
  <si>
    <t>1391****2</t>
  </si>
  <si>
    <t>苏06T5529</t>
  </si>
  <si>
    <t>PDZA202532060000517781</t>
  </si>
  <si>
    <t>李明</t>
  </si>
  <si>
    <t>362502****12</t>
  </si>
  <si>
    <t>1731****6</t>
  </si>
  <si>
    <t>苏06V5272</t>
  </si>
  <si>
    <t>PDZA202532060000516565</t>
  </si>
  <si>
    <t>邱永进</t>
  </si>
  <si>
    <t>江苏省南通市通州区东社镇严北村十七组402号</t>
  </si>
  <si>
    <t>1306****5</t>
  </si>
  <si>
    <t>苏06V5279</t>
  </si>
  <si>
    <t>PDZA202532060000516589</t>
  </si>
  <si>
    <t>葛继荣</t>
  </si>
  <si>
    <t>320624****72</t>
  </si>
  <si>
    <t>江苏省通州市骑岸镇爱民村二十九组4号</t>
  </si>
  <si>
    <t>1377****4</t>
  </si>
  <si>
    <t>苏06T5709</t>
  </si>
  <si>
    <t>PDZA202532060000516598</t>
  </si>
  <si>
    <t>祁艳均</t>
  </si>
  <si>
    <t>320624****53</t>
  </si>
  <si>
    <t>江苏省通州市骑岸镇沧南村十八组33号</t>
  </si>
  <si>
    <t>1896****8</t>
  </si>
  <si>
    <t>苏06T5261</t>
  </si>
  <si>
    <t>PDZA202532060000517602</t>
  </si>
  <si>
    <t>张建新</t>
  </si>
  <si>
    <t>通州市西亭镇湾西村三组</t>
  </si>
  <si>
    <t>1377****9</t>
  </si>
  <si>
    <t>苏0654502</t>
  </si>
  <si>
    <t>PDZA202532060000524449</t>
  </si>
  <si>
    <t>杨华</t>
  </si>
  <si>
    <t>江苏省通州市刘桥镇燕港村十八组43号</t>
  </si>
  <si>
    <t>1872****9</t>
  </si>
  <si>
    <t>苏06V5560</t>
  </si>
  <si>
    <t>PDZA202532060000524495</t>
  </si>
  <si>
    <t>张海兵</t>
  </si>
  <si>
    <t>320624****76</t>
  </si>
  <si>
    <t>江苏省通州市新联镇洞坝口村四组128号</t>
  </si>
  <si>
    <t>1537****8</t>
  </si>
  <si>
    <t>苏06V5553</t>
  </si>
  <si>
    <t>PDZA202532060000524521</t>
  </si>
  <si>
    <t>南通天辰农业服务有限公司</t>
  </si>
  <si>
    <t xml:space="preserve">913206****43     </t>
  </si>
  <si>
    <t>南通市通州区石港镇乐观村45组</t>
  </si>
  <si>
    <t>1333****8</t>
  </si>
  <si>
    <t>苏06V5668</t>
  </si>
  <si>
    <t>PDZA202532060000524537</t>
  </si>
  <si>
    <t>913206****43</t>
  </si>
  <si>
    <t>苏06V5678</t>
  </si>
  <si>
    <t>PDZA202532060000524575</t>
  </si>
  <si>
    <t>320624****35</t>
  </si>
  <si>
    <t>苏06V5558</t>
  </si>
  <si>
    <t>PDZA202532060000524586</t>
  </si>
  <si>
    <t>严新华</t>
  </si>
  <si>
    <t>江苏省通州市骑岸镇沧南村二十五组20号</t>
  </si>
  <si>
    <t>1506****1</t>
  </si>
  <si>
    <t>苏06T5528</t>
  </si>
  <si>
    <t>PDZA202532060000524601</t>
  </si>
  <si>
    <t>陈佩芬</t>
  </si>
  <si>
    <t>320624****47</t>
  </si>
  <si>
    <t>江苏省通州市西亭镇九总渡村二十三组19号</t>
  </si>
  <si>
    <t>1510****2</t>
  </si>
  <si>
    <t>苏06V5318</t>
  </si>
  <si>
    <t>PDZA202532060000525020</t>
  </si>
  <si>
    <t>田汉华</t>
  </si>
  <si>
    <t>320624****9X</t>
  </si>
  <si>
    <t>通州市新联镇长岸村十二组114号</t>
  </si>
  <si>
    <t>1333****3</t>
  </si>
  <si>
    <t>苏06T5166</t>
  </si>
  <si>
    <t>PDZA202532060000525027</t>
  </si>
  <si>
    <t>南通市通州区刘桥镇尹家园村股份经济合作社</t>
  </si>
  <si>
    <t>N23206****64</t>
  </si>
  <si>
    <t>南通市通州区刘桥镇尹家园村新建12组</t>
  </si>
  <si>
    <t>1386****3</t>
  </si>
  <si>
    <t>苏06V5328</t>
  </si>
  <si>
    <t>PDZA202532060000525051</t>
  </si>
  <si>
    <t>黄汉生</t>
  </si>
  <si>
    <t>通州市新联镇长池村</t>
  </si>
  <si>
    <t>1526****4</t>
  </si>
  <si>
    <t>苏0651046</t>
  </si>
  <si>
    <t>PDZA202532060000525013</t>
  </si>
  <si>
    <t>通州区石港镇睹史院家庭农场</t>
  </si>
  <si>
    <t>923206****XU</t>
  </si>
  <si>
    <t>通州区石港镇睹史院村41组</t>
  </si>
  <si>
    <t>1321****3</t>
  </si>
  <si>
    <t>苏06T5633</t>
  </si>
  <si>
    <t>PDZA202532060000525061</t>
  </si>
  <si>
    <t>丁维新</t>
  </si>
  <si>
    <t>江苏省通州市石港镇九家庄村六组302号</t>
  </si>
  <si>
    <t>苏06T5419</t>
  </si>
  <si>
    <t>PDZA202532060000525072</t>
  </si>
  <si>
    <t>通州区西亭镇葛二家庭农场</t>
  </si>
  <si>
    <t>923206****4Y</t>
  </si>
  <si>
    <t>通州区西亭镇八总桥村22、23、24组</t>
  </si>
  <si>
    <t>1321****6</t>
  </si>
  <si>
    <t>苏06V5132</t>
  </si>
  <si>
    <t>PDZA202532060000525160</t>
  </si>
  <si>
    <t>徐飞箭</t>
  </si>
  <si>
    <t>江苏省通州市骑岸镇戏台墩村九组134号</t>
  </si>
  <si>
    <t>1516****2</t>
  </si>
  <si>
    <t>苏06W5364</t>
  </si>
  <si>
    <t>PDZA202532060000525195</t>
  </si>
  <si>
    <t>张新忠</t>
  </si>
  <si>
    <t>江苏省通州市十总镇育民村十七组603号</t>
  </si>
  <si>
    <t>1377****6</t>
  </si>
  <si>
    <t>苏06T5621</t>
  </si>
  <si>
    <t>PDZA202532060000544665</t>
  </si>
  <si>
    <t>王建国</t>
  </si>
  <si>
    <t>320624****54</t>
  </si>
  <si>
    <t>通州市西亭镇纱场居七组42号</t>
  </si>
  <si>
    <t>1386****7</t>
  </si>
  <si>
    <t>苏06Y5588</t>
  </si>
  <si>
    <t>PDZA202532060000544672</t>
  </si>
  <si>
    <t>苏德华</t>
  </si>
  <si>
    <t>江苏省通州市刘桥镇蒋一村一组18号</t>
  </si>
  <si>
    <t>1585****9</t>
  </si>
  <si>
    <t>苏06T5153</t>
  </si>
  <si>
    <t>PDZA202532060000544676</t>
  </si>
  <si>
    <t>苏06V5479</t>
  </si>
  <si>
    <t>PDZA202532060000544683</t>
  </si>
  <si>
    <t>卫金余</t>
  </si>
  <si>
    <t>江苏省通州市刘桥镇刘桥社区闻桥八组23号</t>
  </si>
  <si>
    <t>1516****9</t>
  </si>
  <si>
    <t>苏06W5810</t>
  </si>
  <si>
    <t>PDZA202532060000544988</t>
  </si>
  <si>
    <t>丁杰</t>
  </si>
  <si>
    <t>340321****52</t>
  </si>
  <si>
    <t>南通市通州区二甲镇定兴桥村二十三组25号</t>
  </si>
  <si>
    <t>1805****0</t>
  </si>
  <si>
    <t>苏06V5321</t>
  </si>
  <si>
    <t>PDZA202532060000544999</t>
  </si>
  <si>
    <t>吴红新</t>
  </si>
  <si>
    <t>江苏省通州市石港镇乐观村四十八组29号</t>
  </si>
  <si>
    <t>1899****6</t>
  </si>
  <si>
    <t>苏06W5330</t>
  </si>
  <si>
    <t>PDZA202532060000545012</t>
  </si>
  <si>
    <t>许飞</t>
  </si>
  <si>
    <t>320624****12</t>
  </si>
  <si>
    <t>江苏省通州市西亭镇亭东村五十三组4号</t>
  </si>
  <si>
    <t>苏06W5735</t>
  </si>
  <si>
    <t>PDZA202532060000545023</t>
  </si>
  <si>
    <t>徐达</t>
  </si>
  <si>
    <t>320624****52</t>
  </si>
  <si>
    <t>通州市骑岸镇东场村三十七组121号</t>
  </si>
  <si>
    <t>1381****6</t>
  </si>
  <si>
    <t>苏06T5271</t>
  </si>
  <si>
    <t>PDZA202532060000546289</t>
  </si>
  <si>
    <t>陆建军</t>
  </si>
  <si>
    <t>320683****18</t>
  </si>
  <si>
    <t>江苏省通州市刘桥镇宋店村二组09号</t>
  </si>
  <si>
    <t>1392****0</t>
  </si>
  <si>
    <t>苏06W5039</t>
  </si>
  <si>
    <t>PDZA202532060000546298</t>
  </si>
  <si>
    <t>陈晓钢</t>
  </si>
  <si>
    <t>江苏省通州市骑岸镇塌河边村十四组108号</t>
  </si>
  <si>
    <t>1886****0</t>
  </si>
  <si>
    <t>苏06T5578</t>
  </si>
  <si>
    <t>PDZA202532060000546303</t>
  </si>
  <si>
    <t>沈士品</t>
  </si>
  <si>
    <t>340321****36</t>
  </si>
  <si>
    <t>南通市通州区二甲镇通运桥村二十九组3号</t>
  </si>
  <si>
    <t>1771****0</t>
  </si>
  <si>
    <t>苏06T5762</t>
  </si>
  <si>
    <t>PDZA202532060000546311</t>
  </si>
  <si>
    <t>张剑</t>
  </si>
  <si>
    <t>330182****31</t>
  </si>
  <si>
    <t>南通市通州区二甲镇北潭村二十一组36号</t>
  </si>
  <si>
    <t>1358****8</t>
  </si>
  <si>
    <t>苏06T5540</t>
  </si>
  <si>
    <t>PDZA202532060000546315</t>
  </si>
  <si>
    <t>葛锁林</t>
  </si>
  <si>
    <t>320624****59</t>
  </si>
  <si>
    <t>江苏省通州市骑岸镇东场村二十六组106号</t>
  </si>
  <si>
    <t>1886****5</t>
  </si>
  <si>
    <t>苏06T5710</t>
  </si>
  <si>
    <t>PDZA202532060000546335</t>
  </si>
  <si>
    <t>刘道奎</t>
  </si>
  <si>
    <t>南通市通州区二甲镇通运桥村八十一组9号</t>
  </si>
  <si>
    <t>1737****5</t>
  </si>
  <si>
    <t>苏06T5352</t>
  </si>
  <si>
    <t>PDZA202532060000546353</t>
  </si>
  <si>
    <t>袁玉斌</t>
  </si>
  <si>
    <t>江苏省通州市刘桥镇英雄村二组68号</t>
  </si>
  <si>
    <t>1377****2</t>
  </si>
  <si>
    <t>苏06T5659</t>
  </si>
  <si>
    <t>PDZA202532060000546361</t>
  </si>
  <si>
    <t>宋陈华</t>
  </si>
  <si>
    <t>江苏省通州市刘桥镇十五里庙村二组52号</t>
  </si>
  <si>
    <t>1305****3</t>
  </si>
  <si>
    <t>苏06T5869</t>
  </si>
  <si>
    <t>PDZA202532060000546377</t>
  </si>
  <si>
    <t>姜建军</t>
  </si>
  <si>
    <t>江苏省通州市石港镇戴湾村九组10号</t>
  </si>
  <si>
    <t>苏06T5526</t>
  </si>
  <si>
    <t>PDZA202532060000546389</t>
  </si>
  <si>
    <t>张建斐</t>
  </si>
  <si>
    <t>320624****80</t>
  </si>
  <si>
    <t>江苏省通州市石港镇屯天河村十八组209号</t>
  </si>
  <si>
    <t>1386****6</t>
  </si>
  <si>
    <t>苏06W5368</t>
  </si>
  <si>
    <t>PDZA202532060000546404</t>
  </si>
  <si>
    <t>南通市通州区铁友农机专业合作社</t>
  </si>
  <si>
    <t>933206****9F</t>
  </si>
  <si>
    <t>南通市通州区五甲镇兴隆灶村三十七组</t>
  </si>
  <si>
    <t>苏06T5628</t>
  </si>
  <si>
    <t>PDZA202532060000546409</t>
  </si>
  <si>
    <t>潘保</t>
  </si>
  <si>
    <t>340321****90</t>
  </si>
  <si>
    <t>南通市通州区二甲镇六甲镇三十一组93号</t>
  </si>
  <si>
    <t>1801****7</t>
  </si>
  <si>
    <t>苏06V5413</t>
  </si>
  <si>
    <t>PDZA202532060000546424</t>
  </si>
  <si>
    <t>许志翔</t>
  </si>
  <si>
    <t>340321****19</t>
  </si>
  <si>
    <t>南通市通州区二甲镇宝云山村</t>
  </si>
  <si>
    <t>苏06V5565</t>
  </si>
  <si>
    <t>PDZA202532060000546449</t>
  </si>
  <si>
    <t>周静文</t>
  </si>
  <si>
    <t>340621****47</t>
  </si>
  <si>
    <t>南通市通州区二甲镇宝云山村二十七组13号</t>
  </si>
  <si>
    <t>1815****5</t>
  </si>
  <si>
    <t>苏06V5562</t>
  </si>
  <si>
    <t>PDZA202532060000546458</t>
  </si>
  <si>
    <t>许浩</t>
  </si>
  <si>
    <t>340321****92</t>
  </si>
  <si>
    <t>南通市通州区二甲镇宝云山村十八组23号</t>
  </si>
  <si>
    <t>苏06V5561</t>
  </si>
  <si>
    <t>PDZA202532060000546469</t>
  </si>
  <si>
    <t>南通市通州区蒋一粮食种植农地专业合作社</t>
  </si>
  <si>
    <t>933206****3M</t>
  </si>
  <si>
    <t>南通市通州区刘桥镇蒋一村5组</t>
  </si>
  <si>
    <t>苏06T5880</t>
  </si>
  <si>
    <t>PDZA202532060000546473</t>
  </si>
  <si>
    <t>姜单林</t>
  </si>
  <si>
    <t>320624****1X</t>
  </si>
  <si>
    <t>江苏省南通市通州区西亭镇亭东村五十六组29号</t>
  </si>
  <si>
    <t>1585****8</t>
  </si>
  <si>
    <t>苏06V5481</t>
  </si>
  <si>
    <t>PDZA202532060000546480</t>
  </si>
  <si>
    <t>许亚</t>
  </si>
  <si>
    <t>340321****94</t>
  </si>
  <si>
    <t>1806****1</t>
  </si>
  <si>
    <t>苏06V5551</t>
  </si>
  <si>
    <t>PDZA202532060000546485</t>
  </si>
  <si>
    <t>通州区十总镇圣南家庭农场</t>
  </si>
  <si>
    <t>L82099****</t>
  </si>
  <si>
    <t>江苏省南通市通州区十总镇柏树墩村29组</t>
  </si>
  <si>
    <t>1348****3</t>
  </si>
  <si>
    <t>苏06W5922</t>
  </si>
  <si>
    <t>PDZA202532060000546493</t>
  </si>
  <si>
    <t>苏06T5085</t>
  </si>
  <si>
    <t>PDZA202532060000546501</t>
  </si>
  <si>
    <t>葛茂荣</t>
  </si>
  <si>
    <t>江苏省通州市骑岸镇东场村九组104号</t>
  </si>
  <si>
    <t>1381****8</t>
  </si>
  <si>
    <t>苏06V5563</t>
  </si>
  <si>
    <t>PDZA202532060000546504</t>
  </si>
  <si>
    <t>刘小辉</t>
  </si>
  <si>
    <t>320381****13</t>
  </si>
  <si>
    <t>南通市通州区刘桥镇慎修村测震二十四组40号</t>
  </si>
  <si>
    <t>苏06V5545</t>
  </si>
  <si>
    <t>PDZA202532060000546511</t>
  </si>
  <si>
    <t>羌明泉</t>
  </si>
  <si>
    <t>320624****32</t>
  </si>
  <si>
    <t>江苏省通州市刘桥镇万愿楼村二十五组09号</t>
  </si>
  <si>
    <t>1396****2</t>
  </si>
  <si>
    <t>苏06T5508</t>
  </si>
  <si>
    <t>PDZA202532060000546514</t>
  </si>
  <si>
    <t>张春锋</t>
  </si>
  <si>
    <t>320683****53</t>
  </si>
  <si>
    <t>江苏省通州市新联镇米三桥村七组114号</t>
  </si>
  <si>
    <t>苏06W5105</t>
  </si>
  <si>
    <t>PDZA202532060000546523</t>
  </si>
  <si>
    <t>花洪鑫</t>
  </si>
  <si>
    <t>320683****78</t>
  </si>
  <si>
    <t>江苏省通州市刘桥镇长岸村二组105号</t>
  </si>
  <si>
    <t>1506****2</t>
  </si>
  <si>
    <t>苏06V5463</t>
  </si>
  <si>
    <t>PDZA202532060000546529</t>
  </si>
  <si>
    <t>丁建东</t>
  </si>
  <si>
    <t>320683****70</t>
  </si>
  <si>
    <t>江苏省通州市刘桥镇极孝村十六组128号</t>
  </si>
  <si>
    <t>1835****5</t>
  </si>
  <si>
    <t>苏06V5493</t>
  </si>
  <si>
    <t>PDZA202532060000546537</t>
  </si>
  <si>
    <t>李国昌</t>
  </si>
  <si>
    <t>330126****14</t>
  </si>
  <si>
    <t>江苏省南通市通州区东社镇五马路村十八组112号</t>
  </si>
  <si>
    <t>1876****7</t>
  </si>
  <si>
    <t>苏06T5403</t>
  </si>
  <si>
    <t>PDZA202532060000546543</t>
  </si>
  <si>
    <t>袁高鑫</t>
  </si>
  <si>
    <t>江苏省通州市刘桥镇刘东校村二十一组18号</t>
  </si>
  <si>
    <t>1380****2</t>
  </si>
  <si>
    <t>苏06V5156</t>
  </si>
  <si>
    <t>PDZA202532060000546549</t>
  </si>
  <si>
    <t>顾其均</t>
  </si>
  <si>
    <t>江苏省通州市石港镇花市街村二十六组1号</t>
  </si>
  <si>
    <t>1323****5</t>
  </si>
  <si>
    <t>苏06W5362</t>
  </si>
  <si>
    <t>PDZA202532060000546556</t>
  </si>
  <si>
    <t>朱丹恒</t>
  </si>
  <si>
    <t>362321****18</t>
  </si>
  <si>
    <t>南通市通州区东社镇严北村三组104号</t>
  </si>
  <si>
    <t>1771****3</t>
  </si>
  <si>
    <t>苏06T5970</t>
  </si>
  <si>
    <t>PDZA202532060000546558</t>
  </si>
  <si>
    <t>通州区十总镇有明家庭农场</t>
  </si>
  <si>
    <t>923206****01</t>
  </si>
  <si>
    <t>通州区十总镇于家坝村26组</t>
  </si>
  <si>
    <t>1526****3</t>
  </si>
  <si>
    <t>苏06W5390</t>
  </si>
  <si>
    <t>PDZA202532060000546562</t>
  </si>
  <si>
    <t>苏06W5367</t>
  </si>
  <si>
    <t>PDZA202532060000546569</t>
  </si>
  <si>
    <t>苏06V5293</t>
  </si>
  <si>
    <t>PDZA202532060000546572</t>
  </si>
  <si>
    <t>顾锁平</t>
  </si>
  <si>
    <t>320624****70</t>
  </si>
  <si>
    <t>江苏省通州市东社镇横马村十组308号</t>
  </si>
  <si>
    <t>1531****2</t>
  </si>
  <si>
    <t>苏06W5652</t>
  </si>
  <si>
    <t>PDZA202532060000546581</t>
  </si>
  <si>
    <t>潘振中</t>
  </si>
  <si>
    <t>320624****36</t>
  </si>
  <si>
    <t>江苏省通州市刘桥镇竹园村十八组23号</t>
  </si>
  <si>
    <t>1386****8</t>
  </si>
  <si>
    <t>苏06T5679</t>
  </si>
  <si>
    <t>PDZA202532060000546588</t>
  </si>
  <si>
    <t>顾汉华</t>
  </si>
  <si>
    <t>江苏省通州市石港镇许家港村一组1号</t>
  </si>
  <si>
    <t>1500****9</t>
  </si>
  <si>
    <t>苏06T5133</t>
  </si>
  <si>
    <t>PDZA202532060000546591</t>
  </si>
  <si>
    <t>通州区石港镇田娃家庭农场</t>
  </si>
  <si>
    <t>L79541****</t>
  </si>
  <si>
    <t>通州市石港镇花市街村五十二组</t>
  </si>
  <si>
    <t>苏06T5216</t>
  </si>
  <si>
    <t>PDZA202532060000546599</t>
  </si>
  <si>
    <t>徐益锋</t>
  </si>
  <si>
    <t>320683****11</t>
  </si>
  <si>
    <t>江苏省通州市石港镇马道村十组23号</t>
  </si>
  <si>
    <t>1826****0</t>
  </si>
  <si>
    <t>苏06W5449</t>
  </si>
  <si>
    <t>PDZA202532060000546602</t>
  </si>
  <si>
    <t>吴长福</t>
  </si>
  <si>
    <t>江苏省通州市石港镇金庄居五组105号</t>
  </si>
  <si>
    <t>1310****1</t>
  </si>
  <si>
    <t>苏06W5425</t>
  </si>
  <si>
    <t>PDZA202532060000546607</t>
  </si>
  <si>
    <t>高照生</t>
  </si>
  <si>
    <t>412322****56</t>
  </si>
  <si>
    <t>南通市通州区十总镇双墩村十二组7号</t>
  </si>
  <si>
    <t>1865****1</t>
  </si>
  <si>
    <t>苏06T5902</t>
  </si>
  <si>
    <t>PDZA202532060000546612</t>
  </si>
  <si>
    <t>张建</t>
  </si>
  <si>
    <t>320624****10</t>
  </si>
  <si>
    <t>通州市石港镇九家庄村八组206号</t>
  </si>
  <si>
    <t>1322****0</t>
  </si>
  <si>
    <t>苏06W5498</t>
  </si>
  <si>
    <t>PDZA202532060000546619</t>
  </si>
  <si>
    <t>孙志伟</t>
  </si>
  <si>
    <t>江苏省通州市石港镇四港村六组70号</t>
  </si>
  <si>
    <t>1575****8</t>
  </si>
  <si>
    <t>苏06W5550</t>
  </si>
  <si>
    <t>PDZA202532060000546624</t>
  </si>
  <si>
    <t>王红均</t>
  </si>
  <si>
    <t>320624****15</t>
  </si>
  <si>
    <t>江苏省通州市石港镇新貌村二十三组26号</t>
  </si>
  <si>
    <t>1327****1</t>
  </si>
  <si>
    <t>苏06T5106</t>
  </si>
  <si>
    <t>PDZA202532060000508968</t>
  </si>
  <si>
    <t>王宾</t>
  </si>
  <si>
    <t>372925****10</t>
  </si>
  <si>
    <t>江苏省通州市东社镇香台村9组组号</t>
  </si>
  <si>
    <t>1585****6</t>
  </si>
  <si>
    <t>苏06V5832</t>
  </si>
  <si>
    <t>PDZA202532060000508180</t>
  </si>
  <si>
    <t>刘德新</t>
  </si>
  <si>
    <t>江苏省通州市西亭镇居委会十六组100号</t>
  </si>
  <si>
    <t>苏06V5839</t>
  </si>
  <si>
    <t>PDZA202532060000507867</t>
  </si>
  <si>
    <t>南通市通州区高德农产品专业合作社</t>
  </si>
  <si>
    <t>933206****6Q</t>
  </si>
  <si>
    <t>江苏省通州市二甲镇通运村八十一组16号</t>
  </si>
  <si>
    <t>1525****6</t>
  </si>
  <si>
    <t>苏06T5475</t>
  </si>
  <si>
    <t>PDZA202532060000508962</t>
  </si>
  <si>
    <t>丁向友</t>
  </si>
  <si>
    <t>320381****10</t>
  </si>
  <si>
    <t xml:space="preserve">江苏省通州区石港镇新貌村四十一组6号
</t>
  </si>
  <si>
    <t>1805****1</t>
  </si>
  <si>
    <t>苏06V5836</t>
  </si>
  <si>
    <t>PDZA202532060000509263</t>
  </si>
  <si>
    <t>刘刚</t>
  </si>
  <si>
    <t xml:space="preserve">江苏省通州区二甲镇路中村四十一组60号
</t>
  </si>
  <si>
    <t>苏06V5436</t>
  </si>
  <si>
    <t>PDZA202532060000524555</t>
  </si>
  <si>
    <t>丁季陈</t>
  </si>
  <si>
    <t>江苏省通州市十总镇李庄双东村十九组19号</t>
  </si>
  <si>
    <t>1505****2</t>
  </si>
  <si>
    <t>苏06V5880</t>
  </si>
  <si>
    <t>PDZA202532060000524547</t>
  </si>
  <si>
    <t>任学改</t>
  </si>
  <si>
    <t>130432****27</t>
  </si>
  <si>
    <t xml:space="preserve">江苏省通州区二甲镇三甲居七组1号
</t>
  </si>
  <si>
    <t>1832****9</t>
  </si>
  <si>
    <t>苏06V5686</t>
  </si>
  <si>
    <t>PDZA202532060000546639</t>
  </si>
  <si>
    <t>胡月琴</t>
  </si>
  <si>
    <t>通州市石港镇花市街村十三组39号</t>
  </si>
  <si>
    <t>1396****3</t>
  </si>
  <si>
    <t>苏06Y5878</t>
  </si>
  <si>
    <t>PDZA202532060000546648</t>
  </si>
  <si>
    <t>陈燕波</t>
  </si>
  <si>
    <t>340321****58</t>
  </si>
  <si>
    <t>南通市通州区二甲镇三甲居十五组31号</t>
  </si>
  <si>
    <t>1535****7</t>
  </si>
  <si>
    <t>苏06T5589</t>
  </si>
  <si>
    <t>PDZA202532060000546651</t>
  </si>
  <si>
    <t>许凯文</t>
  </si>
  <si>
    <t>南通市通州区二甲镇宝云山村十七组40号</t>
  </si>
  <si>
    <t>1595****0</t>
  </si>
  <si>
    <t>苏06V5491</t>
  </si>
  <si>
    <t>PDZA202532060000546660</t>
  </si>
  <si>
    <t>陈建飞</t>
  </si>
  <si>
    <t>南通市通州区二甲镇北潭村四十三组105号</t>
  </si>
  <si>
    <t>1813****8</t>
  </si>
  <si>
    <t>苏06V5232</t>
  </si>
  <si>
    <t>PDZA202532060000546664</t>
  </si>
  <si>
    <t>南通市通州区有智粮食种植专业合作社</t>
  </si>
  <si>
    <t>933206****8G</t>
  </si>
  <si>
    <t>南通市通州区金新街道进东村45组</t>
  </si>
  <si>
    <t>苏06T5912</t>
  </si>
  <si>
    <t>PDZA202532060000545616</t>
  </si>
  <si>
    <t>刘小祥</t>
  </si>
  <si>
    <t>320683****15</t>
  </si>
  <si>
    <t>南通市通州区骑岸镇季庄村二十四组310号</t>
  </si>
  <si>
    <t>1360****8</t>
  </si>
  <si>
    <t>苏06V5848</t>
  </si>
  <si>
    <t>PDAU202532060000004274</t>
  </si>
  <si>
    <t>PDAU202532060000004275</t>
  </si>
  <si>
    <t>PDAU202532060000004282</t>
  </si>
  <si>
    <t>PDAU202532060000004276</t>
  </si>
  <si>
    <t>PDAU202532060000004277</t>
  </si>
  <si>
    <t>任杰锋</t>
  </si>
  <si>
    <t>320683****1X</t>
  </si>
  <si>
    <t>江苏省通州市石港镇新貌村二十七组50号</t>
  </si>
  <si>
    <t>1533****6</t>
  </si>
  <si>
    <t>苏0651595</t>
  </si>
  <si>
    <t>PDAU202532060000004278</t>
  </si>
  <si>
    <t>葛成新</t>
  </si>
  <si>
    <t>江苏省通州市骑岸镇三雁村四组127号</t>
  </si>
  <si>
    <t>苏0651006</t>
  </si>
  <si>
    <t>PDAU202532060000004279</t>
  </si>
  <si>
    <t>胡金强</t>
  </si>
  <si>
    <t>江苏省通州市石港镇江海村二十三组21号</t>
  </si>
  <si>
    <t>1802****6</t>
  </si>
  <si>
    <t>苏0651339</t>
  </si>
  <si>
    <t>PDAU202532060000004321</t>
  </si>
  <si>
    <t>PDAU202532060000004281</t>
  </si>
  <si>
    <t>顾朝有</t>
  </si>
  <si>
    <t>江苏省通州市刘桥镇宋店村六组05号</t>
  </si>
  <si>
    <t>苏0650965</t>
  </si>
  <si>
    <t>PDAU202532060000004320</t>
  </si>
  <si>
    <t>杨冬林</t>
  </si>
  <si>
    <t>320683****73</t>
  </si>
  <si>
    <t>江苏省通州市刘桥镇新联居委会四组128号</t>
  </si>
  <si>
    <t>1596****8</t>
  </si>
  <si>
    <t>苏0650581</t>
  </si>
  <si>
    <t>PDAU202532060000004322</t>
  </si>
  <si>
    <t>PDAU202532060000004323</t>
  </si>
  <si>
    <t>PDAU202532060000004324</t>
  </si>
  <si>
    <t>PDAU202532060000004284</t>
  </si>
  <si>
    <t>陈志峰</t>
  </si>
  <si>
    <t>江苏省通州市刘桥镇燕港村二十四组15号</t>
  </si>
  <si>
    <t>苏0651883</t>
  </si>
  <si>
    <t>PDAU202532060000004286</t>
  </si>
  <si>
    <t>俞偶云</t>
  </si>
  <si>
    <t>320624****23</t>
  </si>
  <si>
    <t>江苏省通州市石港镇石东村三十三组206-1号</t>
  </si>
  <si>
    <t>苏0651348</t>
  </si>
  <si>
    <t>PDAU202532060000004287</t>
  </si>
  <si>
    <t>周建忠</t>
  </si>
  <si>
    <t>江苏省通州市石港镇石北村十六组1号</t>
  </si>
  <si>
    <t>1348****0</t>
  </si>
  <si>
    <t>苏0651863</t>
  </si>
  <si>
    <t>PDAU202532060000004380</t>
  </si>
  <si>
    <t>PDAU202532060000004288</t>
  </si>
  <si>
    <t>丁建新</t>
  </si>
  <si>
    <t>320624****73</t>
  </si>
  <si>
    <t>江苏省南通市通州区十总镇骑北村十六组104号</t>
  </si>
  <si>
    <t>1322****4</t>
  </si>
  <si>
    <t>苏0651523</t>
  </si>
  <si>
    <t>PDAU202532060000004325</t>
  </si>
  <si>
    <t>PDAU202532060000004289</t>
  </si>
  <si>
    <t>王桂楠</t>
  </si>
  <si>
    <t>江苏省通州市刘桥镇英雄村十七组35号</t>
  </si>
  <si>
    <t>1518****5</t>
  </si>
  <si>
    <t>苏0651570</t>
  </si>
  <si>
    <t>PDAU202532060000004290</t>
  </si>
  <si>
    <t>苏0650951</t>
  </si>
  <si>
    <t>PDAU202532060000004326</t>
  </si>
  <si>
    <t>PDAU202532060000004327</t>
  </si>
  <si>
    <t>PDAU202532060000004328</t>
  </si>
  <si>
    <t>PDAU202532060000004291</t>
  </si>
  <si>
    <t>杨林林</t>
  </si>
  <si>
    <t>江苏省通州市石港镇花市街村五组63号</t>
  </si>
  <si>
    <t>1516****0</t>
  </si>
  <si>
    <t>苏0651172</t>
  </si>
  <si>
    <t>PDAU202532060000004329</t>
  </si>
  <si>
    <t>PDAU202532060000004292</t>
  </si>
  <si>
    <t>王建均</t>
  </si>
  <si>
    <t>320624****78</t>
  </si>
  <si>
    <t>江苏省通州市石港镇四港村十组19号</t>
  </si>
  <si>
    <t>1358****9</t>
  </si>
  <si>
    <t>苏0651322</t>
  </si>
  <si>
    <t>PDAU202532060000004330</t>
  </si>
  <si>
    <t>PDAU202532060000004293</t>
  </si>
  <si>
    <t>顾青</t>
  </si>
  <si>
    <t>320624****57</t>
  </si>
  <si>
    <t>江苏省通州市东社镇弯港村六组121号</t>
  </si>
  <si>
    <t>1300****2</t>
  </si>
  <si>
    <t>苏0651730</t>
  </si>
  <si>
    <t>PDAU202532060000004294</t>
  </si>
  <si>
    <t>严学其</t>
  </si>
  <si>
    <t>320624****74</t>
  </si>
  <si>
    <t>江苏省通州市东社镇横马村八组209号</t>
  </si>
  <si>
    <t>1304****1</t>
  </si>
  <si>
    <t>苏0651722</t>
  </si>
  <si>
    <t>PDAU202532060000004331</t>
  </si>
  <si>
    <t>PDAU202532060000004295</t>
  </si>
  <si>
    <t>单勇</t>
  </si>
  <si>
    <t>江苏省通州市东社镇香台村五组050号</t>
  </si>
  <si>
    <t>1586****5</t>
  </si>
  <si>
    <t>苏0651726</t>
  </si>
  <si>
    <t>PDAU202532060000004296</t>
  </si>
  <si>
    <t>曹建岐</t>
  </si>
  <si>
    <t>320624****90</t>
  </si>
  <si>
    <t>江苏省通州市东社镇五甲苴居十六组12号</t>
  </si>
  <si>
    <t>1811****6</t>
  </si>
  <si>
    <t>苏0651728</t>
  </si>
  <si>
    <t>PDAU202532060000004298</t>
  </si>
  <si>
    <t>钱建东</t>
  </si>
  <si>
    <t>320683****17</t>
  </si>
  <si>
    <t>江苏省通州市刘桥镇蒋一村二组33号</t>
  </si>
  <si>
    <t>1395****9</t>
  </si>
  <si>
    <t>苏0651756</t>
  </si>
  <si>
    <t>PDAU202532060000004299</t>
  </si>
  <si>
    <t>周国华</t>
  </si>
  <si>
    <t>江苏省通州市石港镇四港村二十八组10号</t>
  </si>
  <si>
    <t>1599****8</t>
  </si>
  <si>
    <t>苏0650834</t>
  </si>
  <si>
    <t>PDAU202532060000004300</t>
  </si>
  <si>
    <t>徐胜东</t>
  </si>
  <si>
    <t>江苏省通州市石港镇长港村三十一组8号</t>
  </si>
  <si>
    <t>1327****2</t>
  </si>
  <si>
    <t>苏0651643</t>
  </si>
  <si>
    <t>PDAU202532060000004375</t>
  </si>
  <si>
    <t>PDAU202532060000004301</t>
  </si>
  <si>
    <t>卞进</t>
  </si>
  <si>
    <t>江苏省通州市骑岸镇建设村二十六组12号</t>
  </si>
  <si>
    <t>1306****8</t>
  </si>
  <si>
    <t>苏0651366</t>
  </si>
  <si>
    <t>PDAU202532060000004332</t>
  </si>
  <si>
    <t>PDAU202532060000004302</t>
  </si>
  <si>
    <t>季宏新</t>
  </si>
  <si>
    <t>江苏省通州市五甲镇陈墩村十组015号</t>
  </si>
  <si>
    <t>1386****1</t>
  </si>
  <si>
    <t>苏0651469</t>
  </si>
  <si>
    <t>PDAU202532060000004303</t>
  </si>
  <si>
    <t>曹永建</t>
  </si>
  <si>
    <t>江苏省通州市五甲镇陈墩村八组40号</t>
  </si>
  <si>
    <t>苏0651401</t>
  </si>
  <si>
    <t>PDAU202532060000004333</t>
  </si>
  <si>
    <t>PDAU202532060000004304</t>
  </si>
  <si>
    <t>施新华</t>
  </si>
  <si>
    <t>320624****33</t>
  </si>
  <si>
    <t>江苏省通州市石港镇石北村二十组31号</t>
  </si>
  <si>
    <t>苏0651875</t>
  </si>
  <si>
    <t>PDAU202532060000004306</t>
  </si>
  <si>
    <t>曹小飞</t>
  </si>
  <si>
    <t>320683****54</t>
  </si>
  <si>
    <t>江苏省通州市石港镇四港村四十七组202号</t>
  </si>
  <si>
    <t>1955****6</t>
  </si>
  <si>
    <t>苏0651405</t>
  </si>
  <si>
    <t>PDAU202532060000004334</t>
  </si>
  <si>
    <t>PDAU202532060000004335</t>
  </si>
  <si>
    <t>PDAU202532060000004336</t>
  </si>
  <si>
    <t>PDAU202532060000004337</t>
  </si>
  <si>
    <t>PDAU202532060000004308</t>
  </si>
  <si>
    <t>宋锦华</t>
  </si>
  <si>
    <t>江苏省通州市刘桥镇蒋一村十九组18号</t>
  </si>
  <si>
    <t>1377****1</t>
  </si>
  <si>
    <t>苏0651745</t>
  </si>
  <si>
    <t>PDAU202532060000004311</t>
  </si>
  <si>
    <t>闻建</t>
  </si>
  <si>
    <t>320624****37</t>
  </si>
  <si>
    <t>江苏省通州市刘桥镇慎修村二十二组33号</t>
  </si>
  <si>
    <t>1396****8</t>
  </si>
  <si>
    <t>苏0651719</t>
  </si>
  <si>
    <t>PDAU202532060000004312</t>
  </si>
  <si>
    <t>徐红军</t>
  </si>
  <si>
    <t>江苏省通州市新联镇长岸村五组103号</t>
  </si>
  <si>
    <t>1835****7</t>
  </si>
  <si>
    <t>苏0651739</t>
  </si>
  <si>
    <t>PDAU202532060000004313</t>
  </si>
  <si>
    <t>苏0651159</t>
  </si>
  <si>
    <t>PDAU202532060000004338</t>
  </si>
  <si>
    <t>PDAU202532060000004339</t>
  </si>
  <si>
    <t>PDAU202532060000004340</t>
  </si>
  <si>
    <t>PDAU202532060000004341</t>
  </si>
  <si>
    <t>PDAU202532060000004342</t>
  </si>
  <si>
    <t>PDAU202532060000004314</t>
  </si>
  <si>
    <t>潘新峰</t>
  </si>
  <si>
    <t>江苏省通州市骑岸镇上雁村二十五组123号</t>
  </si>
  <si>
    <t>1348****6</t>
  </si>
  <si>
    <t>苏0651476</t>
  </si>
  <si>
    <t>PDAU202532060000004343</t>
  </si>
  <si>
    <t>PDAU202532060000004315</t>
  </si>
  <si>
    <t>苏0651460</t>
  </si>
  <si>
    <t>PDAU202532060000004344</t>
  </si>
  <si>
    <t>PDAU202532060000004345</t>
  </si>
  <si>
    <t>PDAU202532060000004346</t>
  </si>
  <si>
    <t>PDAU202532060000004347</t>
  </si>
  <si>
    <t>PDAU202532060000004317</t>
  </si>
  <si>
    <t>南通启杰农机专业合作社</t>
  </si>
  <si>
    <t>933206****9K</t>
  </si>
  <si>
    <t>通州区慎修村测震九组</t>
  </si>
  <si>
    <t>苏0651712</t>
  </si>
  <si>
    <t>PDAU202532060000004348</t>
  </si>
  <si>
    <t>PDAU202532060000004318</t>
  </si>
  <si>
    <t>葛锁</t>
  </si>
  <si>
    <t>江苏省通州市十总镇爻南村七组22号</t>
  </si>
  <si>
    <t>1770****8</t>
  </si>
  <si>
    <t>苏0651545</t>
  </si>
  <si>
    <t>PDAU202532060000004349</t>
  </si>
  <si>
    <t>PDAU202532060000004319</t>
  </si>
  <si>
    <t>张晓建</t>
  </si>
  <si>
    <t>江苏省通州市骑岸镇三雁村三十三组108号</t>
  </si>
  <si>
    <t>苏0651593</t>
  </si>
  <si>
    <t>PDAU202532060000004369</t>
  </si>
  <si>
    <t>PDAU202532060000004359</t>
  </si>
  <si>
    <t>张永兵</t>
  </si>
  <si>
    <t>320624****79</t>
  </si>
  <si>
    <t>通州区十总镇爱民村五组14号</t>
  </si>
  <si>
    <t>1308****8</t>
  </si>
  <si>
    <t>苏0652081</t>
  </si>
  <si>
    <t>PDAU202532060000004362</t>
  </si>
  <si>
    <t>PDAU202532060000004361</t>
  </si>
  <si>
    <t>PDAU202532060000004360</t>
  </si>
  <si>
    <t>PDAU202532060000004426</t>
  </si>
  <si>
    <t>朱建兵</t>
  </si>
  <si>
    <t>通州骑岸镇骑北村22组204号</t>
  </si>
  <si>
    <t>苏0652065</t>
  </si>
  <si>
    <t>PDAU202532060000004428</t>
  </si>
  <si>
    <t>PDAU202532060000004429</t>
  </si>
  <si>
    <t>马永涛</t>
  </si>
  <si>
    <t>通州市西亭镇李庄村25组8号</t>
  </si>
  <si>
    <t>1322****7</t>
  </si>
  <si>
    <t>苏0652085</t>
  </si>
  <si>
    <t>PDAU202532060000004442</t>
  </si>
  <si>
    <t>PDAU202532060000004443</t>
  </si>
  <si>
    <t>PDAU202532060000004436</t>
  </si>
  <si>
    <t>PDAU202532060000004441</t>
  </si>
  <si>
    <t>PDAU202532060000004439</t>
  </si>
  <si>
    <t>PDAU202532060000004437</t>
  </si>
  <si>
    <t>PDAU202532060000004438</t>
  </si>
  <si>
    <t>PDAU202532060000004440</t>
  </si>
  <si>
    <t>PDAU202532060000004622</t>
  </si>
  <si>
    <t>PDAU202532060000004623</t>
  </si>
  <si>
    <t>PDAU202532060000004624</t>
  </si>
  <si>
    <t>南通市骑岸镇上雁村25组123号</t>
  </si>
  <si>
    <t>苏0652109</t>
  </si>
  <si>
    <t>PDAU202532060000004626</t>
  </si>
  <si>
    <t>陈恒</t>
  </si>
  <si>
    <t>南通市通州区刘桥镇极孝村49组129号</t>
  </si>
  <si>
    <t>1386****5</t>
  </si>
  <si>
    <t>苏0650966</t>
  </si>
  <si>
    <t>PDAU202532060000004627</t>
  </si>
  <si>
    <t>PDAU202532060000004628</t>
  </si>
  <si>
    <t>朱海军</t>
  </si>
  <si>
    <t>南通市通州区十总镇新雁村15组37-1号</t>
  </si>
  <si>
    <t>1537****2</t>
  </si>
  <si>
    <t>苏0652082</t>
  </si>
  <si>
    <t>PDAU202532060000004629</t>
  </si>
  <si>
    <t>周汉言</t>
  </si>
  <si>
    <t>南通市通州区刘桥镇米三桥村1组118号</t>
  </si>
  <si>
    <t>1595****8</t>
  </si>
  <si>
    <t>苏0652078</t>
  </si>
  <si>
    <t>PDAU202532060000004630</t>
  </si>
  <si>
    <t>季作飞</t>
  </si>
  <si>
    <t>南通市通州区西亭镇李庄村3组18号</t>
  </si>
  <si>
    <t>1322****8</t>
  </si>
  <si>
    <t>苏0652056</t>
  </si>
  <si>
    <t>PDAU202532060000004631</t>
  </si>
  <si>
    <t>PDAU202532060000004632</t>
  </si>
  <si>
    <t>PDAU202532060000004633</t>
  </si>
  <si>
    <t>PDAU202532060000004634</t>
  </si>
  <si>
    <t>PDAU202532060000004635</t>
  </si>
  <si>
    <t>PDAU202532060000004636</t>
  </si>
  <si>
    <t>PDAU202532060000004637</t>
  </si>
  <si>
    <t>PDAU202532060000004638</t>
  </si>
  <si>
    <t>唐小飞</t>
  </si>
  <si>
    <t>320683****14</t>
  </si>
  <si>
    <t>江苏省通州市西亭镇八总桥村八组15号</t>
  </si>
  <si>
    <t>1879****8</t>
  </si>
  <si>
    <t>苏0652118</t>
  </si>
  <si>
    <t>PDAU202532060000004639</t>
  </si>
  <si>
    <t>PDAU202532060000004640</t>
  </si>
  <si>
    <t>PDAU202532060000004641</t>
  </si>
  <si>
    <t>季小炎</t>
  </si>
  <si>
    <t>江苏省通州市西亭镇李庄村三组16号</t>
  </si>
  <si>
    <t>1830****9</t>
  </si>
  <si>
    <t>苏0652095</t>
  </si>
  <si>
    <t>PDAU202532060000004642</t>
  </si>
  <si>
    <t>PDAU202532060000004643</t>
  </si>
  <si>
    <t>PDAU202532060000004644</t>
  </si>
  <si>
    <t>PDAU202532060000004647</t>
  </si>
  <si>
    <t>朱天池</t>
  </si>
  <si>
    <t>320683****79</t>
  </si>
  <si>
    <t xml:space="preserve">江苏省通州区刘桥镇米三桥村四组101号
</t>
  </si>
  <si>
    <t>1596****3</t>
  </si>
  <si>
    <t>苏0652026</t>
  </si>
  <si>
    <t>PDAU202532060000004645</t>
  </si>
  <si>
    <t>韩志刚</t>
  </si>
  <si>
    <t>320683****56</t>
  </si>
  <si>
    <t>江苏省通州市石港镇许家港村一组23号</t>
  </si>
  <si>
    <t>1361****3</t>
  </si>
  <si>
    <t>苏0650379</t>
  </si>
  <si>
    <t>PDAU202532060000004648</t>
  </si>
  <si>
    <t>周洪春</t>
  </si>
  <si>
    <t>江苏省通州市石港镇长港村三十三组12号</t>
  </si>
  <si>
    <t>苏0651670</t>
  </si>
  <si>
    <t>PDAU202532060000004649</t>
  </si>
  <si>
    <t>PDAU202532060000004650</t>
  </si>
  <si>
    <t>PDAU202532060000004651</t>
  </si>
  <si>
    <t>于红军</t>
  </si>
  <si>
    <t>江苏省通州市刘桥镇苏池村二十四组8号</t>
  </si>
  <si>
    <t>1811****7</t>
  </si>
  <si>
    <t>苏0651106</t>
  </si>
  <si>
    <t>PDAU202532060000004652</t>
  </si>
  <si>
    <t>PDAU202532060000004653</t>
  </si>
  <si>
    <t>PDAU202532060000004654</t>
  </si>
  <si>
    <t>PDAU202532060000004655</t>
  </si>
  <si>
    <t>PDAU202532060000004657</t>
  </si>
  <si>
    <t>于建峰</t>
  </si>
  <si>
    <t>南通市通州区骑岸镇岸西村三十二组2号</t>
  </si>
  <si>
    <t>苏0651889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</si>
</sst>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\-mm\-dd"/>
    <numFmt numFmtId="178" formatCode="0.00_ "/>
  </numFmts>
  <fonts count="32">
    <font>
      <sz val="11"/>
      <color theme="1"/>
      <name val="宋体"/>
      <charset val="134"/>
      <scheme val="minor"/>
    </font>
    <font>
      <sz val="9"/>
      <name val="黑体"/>
      <charset val="134"/>
    </font>
    <font>
      <sz val="12"/>
      <name val="宋体"/>
      <charset val="134"/>
    </font>
    <font>
      <sz val="20"/>
      <name val="方正黑体_GBK"/>
      <charset val="134"/>
    </font>
    <font>
      <b/>
      <sz val="10"/>
      <name val="宋体"/>
      <charset val="134"/>
    </font>
    <font>
      <sz val="9"/>
      <color indexed="8"/>
      <name val="黑体"/>
      <charset val="134"/>
    </font>
    <font>
      <sz val="9"/>
      <color rgb="FF292B34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黑体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</cellStyleXfs>
  <cellXfs count="4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49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49" applyAlignment="1">
      <alignment vertical="center" wrapText="1"/>
    </xf>
    <xf numFmtId="0" fontId="2" fillId="0" borderId="0" xfId="49">
      <alignment vertical="center"/>
    </xf>
    <xf numFmtId="0" fontId="2" fillId="0" borderId="0" xfId="49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4" fillId="0" borderId="0" xfId="49" applyFont="1" applyAlignment="1">
      <alignment horizontal="left" vertical="center" wrapText="1"/>
    </xf>
    <xf numFmtId="0" fontId="4" fillId="0" borderId="0" xfId="49" applyFont="1" applyAlignment="1">
      <alignment horizontal="left" vertical="center"/>
    </xf>
    <xf numFmtId="0" fontId="4" fillId="0" borderId="0" xfId="49" applyFont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50" applyNumberFormat="1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6" fillId="0" borderId="1" xfId="0" applyFont="1" applyBorder="1" applyAlignment="1">
      <alignment vertical="center" wrapText="1"/>
    </xf>
    <xf numFmtId="0" fontId="7" fillId="0" borderId="0" xfId="49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49" applyFont="1" applyAlignment="1">
      <alignment vertical="center"/>
    </xf>
    <xf numFmtId="0" fontId="4" fillId="0" borderId="2" xfId="49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9" fillId="0" borderId="0" xfId="0" applyFont="1" applyFill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8" fontId="11" fillId="0" borderId="1" xfId="0" applyNumberFormat="1" applyFont="1" applyBorder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" fillId="0" borderId="1" xfId="49" applyFont="1" applyBorder="1" applyAlignment="1" quotePrefix="1">
      <alignment horizontal="center" vertical="center" wrapText="1"/>
    </xf>
    <xf numFmtId="0" fontId="9" fillId="0" borderId="0" xfId="0" applyFont="1" applyFill="1" applyAlignment="1" quotePrefix="1">
      <alignment horizontal="center" vertical="center" wrapText="1"/>
    </xf>
    <xf numFmtId="0" fontId="1" fillId="0" borderId="1" xfId="49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8220;&#30465;&#20892;&#26426;&#23433;&#20840;&#30417;&#31649;&#20449;&#24687;&#31995;&#32479;&#8221;&#26426;&#20855;&#22312;&#20876;&#24773;&#20917;&#26680;&#23545;&#34920;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3">
          <cell r="C3" t="str">
            <v>号牌号码</v>
          </cell>
          <cell r="D3" t="str">
            <v>姓名（名称）</v>
          </cell>
          <cell r="E3" t="str">
            <v>身份证号</v>
          </cell>
          <cell r="F3" t="str">
            <v>电话</v>
          </cell>
          <cell r="G3" t="str">
            <v>核对情况</v>
          </cell>
          <cell r="H3" t="str">
            <v>承保公司</v>
          </cell>
          <cell r="I3" t="str">
            <v>机具类型</v>
          </cell>
        </row>
        <row r="4">
          <cell r="C4" t="str">
            <v>苏06V5530</v>
          </cell>
          <cell r="D4" t="str">
            <v>曹德荣</v>
          </cell>
          <cell r="E4" t="str">
            <v>320624196906100418</v>
          </cell>
          <cell r="F4">
            <v>15806289572</v>
          </cell>
          <cell r="G4" t="str">
            <v>在册</v>
          </cell>
          <cell r="H4" t="str">
            <v>中国人民财产保险股份有限公司南通市通州支公司</v>
          </cell>
          <cell r="I4" t="str">
            <v>轮式拖拉机</v>
          </cell>
        </row>
        <row r="5">
          <cell r="C5" t="str">
            <v>苏0650179</v>
          </cell>
          <cell r="D5" t="str">
            <v>喻勇军</v>
          </cell>
          <cell r="E5" t="str">
            <v>320624197110181851</v>
          </cell>
          <cell r="F5" t="str">
            <v>17778737185</v>
          </cell>
          <cell r="G5" t="str">
            <v>在册</v>
          </cell>
          <cell r="H5" t="str">
            <v>中国人民财产保险股份有限公司南通市通州支公司</v>
          </cell>
          <cell r="I5" t="str">
            <v>手扶拖拉机运输机组</v>
          </cell>
        </row>
        <row r="6">
          <cell r="C6" t="str">
            <v>苏06T5529</v>
          </cell>
          <cell r="D6" t="str">
            <v>顾井周</v>
          </cell>
          <cell r="E6" t="str">
            <v>320624196711124719</v>
          </cell>
          <cell r="F6" t="str">
            <v>13912427762</v>
          </cell>
          <cell r="G6" t="str">
            <v>在册</v>
          </cell>
          <cell r="H6" t="str">
            <v>中国人民财产保险股份有限公司南通市通州支公司</v>
          </cell>
          <cell r="I6" t="str">
            <v>轮式拖拉机</v>
          </cell>
        </row>
        <row r="7">
          <cell r="C7" t="str">
            <v>苏06V5272</v>
          </cell>
          <cell r="D7" t="str">
            <v>李明</v>
          </cell>
          <cell r="E7" t="str">
            <v>362502197910062012</v>
          </cell>
          <cell r="F7" t="str">
            <v>17312069996</v>
          </cell>
          <cell r="G7" t="str">
            <v>在册</v>
          </cell>
          <cell r="H7" t="str">
            <v>中国人民财产保险股份有限公司南通市通州支公司</v>
          </cell>
          <cell r="I7" t="str">
            <v>轮式拖拉机</v>
          </cell>
        </row>
        <row r="8">
          <cell r="C8" t="str">
            <v>苏06V5279</v>
          </cell>
          <cell r="D8" t="str">
            <v>邱永进</v>
          </cell>
          <cell r="E8" t="str">
            <v>320624196411163513</v>
          </cell>
          <cell r="F8">
            <v>13063569185</v>
          </cell>
          <cell r="G8" t="str">
            <v>在册</v>
          </cell>
          <cell r="H8" t="str">
            <v>中国人民财产保险股份有限公司南通市通州支公司</v>
          </cell>
          <cell r="I8" t="str">
            <v>轮式拖拉机</v>
          </cell>
        </row>
        <row r="9">
          <cell r="C9" t="str">
            <v>苏06T5709</v>
          </cell>
          <cell r="D9" t="str">
            <v>葛继荣</v>
          </cell>
          <cell r="E9" t="str">
            <v>320624196305143172</v>
          </cell>
          <cell r="F9">
            <v>13776962164</v>
          </cell>
          <cell r="G9" t="str">
            <v>在册</v>
          </cell>
          <cell r="H9" t="str">
            <v>中国人民财产保险股份有限公司南通市通州支公司</v>
          </cell>
          <cell r="I9" t="str">
            <v>轮式拖拉机</v>
          </cell>
        </row>
        <row r="10">
          <cell r="C10" t="str">
            <v>苏06T5261</v>
          </cell>
          <cell r="D10" t="str">
            <v>祁艳均</v>
          </cell>
          <cell r="E10" t="str">
            <v>320624197312133153</v>
          </cell>
          <cell r="F10">
            <v>18962869618</v>
          </cell>
          <cell r="G10" t="str">
            <v>在册</v>
          </cell>
          <cell r="H10" t="str">
            <v>中国人民财产保险股份有限公司南通市通州支公司</v>
          </cell>
          <cell r="I10" t="str">
            <v>轮式拖拉机</v>
          </cell>
        </row>
        <row r="11">
          <cell r="C11" t="str">
            <v>苏0654502</v>
          </cell>
          <cell r="D11" t="str">
            <v>张建新</v>
          </cell>
          <cell r="E11" t="str">
            <v>320624195901280419</v>
          </cell>
          <cell r="F11">
            <v>13776962189</v>
          </cell>
          <cell r="G11" t="str">
            <v>在册</v>
          </cell>
          <cell r="H11" t="str">
            <v>中国人民财产保险股份有限公司南通市通州支公司</v>
          </cell>
          <cell r="I11" t="str">
            <v>手扶拖拉机运输机组</v>
          </cell>
        </row>
        <row r="12">
          <cell r="C12" t="str">
            <v>苏06V5560</v>
          </cell>
          <cell r="D12" t="str">
            <v>杨华</v>
          </cell>
          <cell r="E12" t="str">
            <v>320624195412135018</v>
          </cell>
          <cell r="F12">
            <v>18724074009</v>
          </cell>
          <cell r="G12" t="str">
            <v>在册</v>
          </cell>
          <cell r="H12" t="str">
            <v>中国人民财产保险股份有限公司南通市通州支公司</v>
          </cell>
          <cell r="I12" t="str">
            <v>轮式拖拉机</v>
          </cell>
        </row>
        <row r="13">
          <cell r="C13" t="str">
            <v>苏06V5553</v>
          </cell>
          <cell r="D13" t="str">
            <v>张海兵</v>
          </cell>
          <cell r="E13" t="str">
            <v>320624197205245176</v>
          </cell>
          <cell r="F13">
            <v>15370634988</v>
          </cell>
          <cell r="G13" t="str">
            <v>在册</v>
          </cell>
          <cell r="H13" t="str">
            <v>中国人民财产保险股份有限公司南通市通州支公司</v>
          </cell>
          <cell r="I13" t="str">
            <v>轮式拖拉机</v>
          </cell>
        </row>
        <row r="14">
          <cell r="C14" t="str">
            <v>苏06V5668</v>
          </cell>
          <cell r="D14" t="str">
            <v>南通天辰农业服务有限公司</v>
          </cell>
          <cell r="E14" t="str">
            <v>91320612MA25XY8843</v>
          </cell>
          <cell r="F14" t="str">
            <v>13338076288</v>
          </cell>
          <cell r="G14" t="str">
            <v>在册</v>
          </cell>
          <cell r="H14" t="str">
            <v>中国人民财产保险股份有限公司南通市通州支公司</v>
          </cell>
          <cell r="I14" t="str">
            <v>轮式拖拉机</v>
          </cell>
        </row>
        <row r="15">
          <cell r="C15" t="str">
            <v>苏06V5678</v>
          </cell>
          <cell r="D15" t="str">
            <v>南通天辰农业服务有限公司</v>
          </cell>
          <cell r="E15" t="str">
            <v>91320612MA25XY8843</v>
          </cell>
          <cell r="F15" t="str">
            <v>13338076288</v>
          </cell>
          <cell r="G15" t="str">
            <v>在册</v>
          </cell>
          <cell r="H15" t="str">
            <v>中国人民财产保险股份有限公司南通市通州支公司</v>
          </cell>
          <cell r="I15" t="str">
            <v>轮式拖拉机</v>
          </cell>
        </row>
        <row r="16">
          <cell r="C16" t="str">
            <v>苏06V5558</v>
          </cell>
          <cell r="D16" t="str">
            <v>南通天辰农业服务有限公司</v>
          </cell>
          <cell r="E16" t="str">
            <v>320624196111084135</v>
          </cell>
          <cell r="F16" t="str">
            <v>13338076288</v>
          </cell>
          <cell r="G16" t="str">
            <v>在册</v>
          </cell>
          <cell r="H16" t="str">
            <v>中国人民财产保险股份有限公司南通市通州支公司</v>
          </cell>
          <cell r="I16" t="str">
            <v>轮式拖拉机</v>
          </cell>
        </row>
        <row r="17">
          <cell r="C17" t="str">
            <v>苏06T5528</v>
          </cell>
          <cell r="D17" t="str">
            <v>严新华</v>
          </cell>
          <cell r="E17" t="str">
            <v>320624196209263158</v>
          </cell>
          <cell r="F17">
            <v>15062731841</v>
          </cell>
          <cell r="G17" t="str">
            <v>在册</v>
          </cell>
          <cell r="H17" t="str">
            <v>中国人民财产保险股份有限公司南通市通州支公司</v>
          </cell>
          <cell r="I17" t="str">
            <v>轮式拖拉机</v>
          </cell>
        </row>
        <row r="18">
          <cell r="C18" t="str">
            <v>苏06V5318</v>
          </cell>
          <cell r="D18" t="str">
            <v>陈佩芬</v>
          </cell>
          <cell r="E18" t="str">
            <v>320624197212104347</v>
          </cell>
          <cell r="F18" t="str">
            <v>15106284942</v>
          </cell>
          <cell r="G18" t="str">
            <v>在册</v>
          </cell>
          <cell r="H18" t="str">
            <v>中国人民财产保险股份有限公司南通市通州支公司</v>
          </cell>
          <cell r="I18" t="str">
            <v>轮式拖拉机</v>
          </cell>
        </row>
        <row r="19">
          <cell r="C19" t="str">
            <v>苏06T5166</v>
          </cell>
          <cell r="D19" t="str">
            <v>田汉华</v>
          </cell>
          <cell r="E19" t="str">
            <v>32062419620608519X</v>
          </cell>
          <cell r="F19">
            <v>13338076553</v>
          </cell>
          <cell r="G19" t="str">
            <v>在册</v>
          </cell>
          <cell r="H19" t="str">
            <v>中国人民财产保险股份有限公司南通市通州支公司</v>
          </cell>
          <cell r="I19" t="str">
            <v>轮式拖拉机</v>
          </cell>
        </row>
        <row r="20">
          <cell r="C20" t="str">
            <v>苏06V5328</v>
          </cell>
          <cell r="D20" t="str">
            <v>南通市通州区刘桥镇尹家园村股份经济合作社</v>
          </cell>
          <cell r="E20" t="str">
            <v>N2320612MF24393964</v>
          </cell>
          <cell r="F20" t="str">
            <v>13862833433</v>
          </cell>
          <cell r="G20" t="str">
            <v>在册</v>
          </cell>
          <cell r="H20" t="str">
            <v>中国人民财产保险股份有限公司南通市通州支公司</v>
          </cell>
          <cell r="I20" t="str">
            <v>轮式拖拉机</v>
          </cell>
        </row>
        <row r="21">
          <cell r="C21" t="str">
            <v>苏0651046</v>
          </cell>
          <cell r="D21" t="str">
            <v>黄汉生</v>
          </cell>
          <cell r="E21" t="str">
            <v>320624195404015155</v>
          </cell>
          <cell r="F21">
            <v>15262875684</v>
          </cell>
          <cell r="G21" t="str">
            <v>在册</v>
          </cell>
          <cell r="H21" t="str">
            <v>中国人民财产保险股份有限公司南通市通州支公司</v>
          </cell>
          <cell r="I21" t="str">
            <v>手扶拖拉机运输机组</v>
          </cell>
        </row>
        <row r="22">
          <cell r="C22" t="str">
            <v>苏06T5633</v>
          </cell>
          <cell r="D22" t="str">
            <v>通州区石港镇睹史院家庭农场</v>
          </cell>
          <cell r="E22" t="str">
            <v>92320612MA1T28HKXU</v>
          </cell>
          <cell r="F22" t="str">
            <v>13218234883</v>
          </cell>
          <cell r="G22" t="str">
            <v>在册</v>
          </cell>
          <cell r="H22" t="str">
            <v>中国人民财产保险股份有限公司南通市通州支公司</v>
          </cell>
          <cell r="I22" t="str">
            <v>轮式拖拉机</v>
          </cell>
        </row>
        <row r="23">
          <cell r="C23" t="str">
            <v>苏06T5419</v>
          </cell>
          <cell r="D23" t="str">
            <v>丁维新</v>
          </cell>
          <cell r="E23" t="str">
            <v>320624197105014135</v>
          </cell>
          <cell r="F23" t="str">
            <v>18662918245</v>
          </cell>
          <cell r="G23" t="str">
            <v>在册</v>
          </cell>
          <cell r="H23" t="str">
            <v>中国人民财产保险股份有限公司南通市通州支公司</v>
          </cell>
          <cell r="I23" t="str">
            <v>轮式拖拉机</v>
          </cell>
        </row>
        <row r="24">
          <cell r="C24" t="str">
            <v>苏06V5132</v>
          </cell>
          <cell r="D24" t="str">
            <v>通州区西亭镇葛二家庭农场</v>
          </cell>
          <cell r="E24" t="str">
            <v>92320612MA1T1H4L4Y</v>
          </cell>
          <cell r="F24" t="str">
            <v>13218237686</v>
          </cell>
          <cell r="G24" t="str">
            <v>在册</v>
          </cell>
          <cell r="H24" t="str">
            <v>中国人民财产保险股份有限公司南通市通州支公司</v>
          </cell>
          <cell r="I24" t="str">
            <v>轮式拖拉机</v>
          </cell>
        </row>
        <row r="25">
          <cell r="C25" t="str">
            <v>苏06W5364</v>
          </cell>
          <cell r="D25" t="str">
            <v>徐飞箭</v>
          </cell>
          <cell r="E25" t="str">
            <v>320624196209264572</v>
          </cell>
          <cell r="F25" t="str">
            <v>15162822482</v>
          </cell>
          <cell r="G25" t="str">
            <v>在册</v>
          </cell>
          <cell r="H25" t="str">
            <v>中国人民财产保险股份有限公司南通市通州支公司</v>
          </cell>
          <cell r="I25" t="str">
            <v>轮式拖拉机</v>
          </cell>
        </row>
        <row r="26">
          <cell r="C26" t="str">
            <v>苏06T5621</v>
          </cell>
          <cell r="D26" t="str">
            <v>张新忠</v>
          </cell>
          <cell r="E26" t="str">
            <v>320624196902203153</v>
          </cell>
          <cell r="F26" t="str">
            <v>13776964366</v>
          </cell>
          <cell r="G26" t="str">
            <v>在册</v>
          </cell>
          <cell r="H26" t="str">
            <v>中国人民财产保险股份有限公司南通市通州支公司</v>
          </cell>
          <cell r="I26" t="str">
            <v>轮式拖拉机</v>
          </cell>
        </row>
        <row r="27">
          <cell r="C27" t="str">
            <v>苏06Y5588</v>
          </cell>
          <cell r="D27" t="str">
            <v>王建国</v>
          </cell>
          <cell r="E27" t="str">
            <v>320624196412063354</v>
          </cell>
          <cell r="F27" t="str">
            <v>13862488297</v>
          </cell>
          <cell r="G27" t="str">
            <v>在册</v>
          </cell>
          <cell r="H27" t="str">
            <v>中国人民财产保险股份有限公司南通市通州支公司</v>
          </cell>
          <cell r="I27" t="str">
            <v>轮式拖拉机</v>
          </cell>
        </row>
        <row r="28">
          <cell r="C28" t="str">
            <v>苏06T5153</v>
          </cell>
          <cell r="D28" t="str">
            <v>苏德华</v>
          </cell>
          <cell r="E28" t="str">
            <v>320624196205125313</v>
          </cell>
          <cell r="F28" t="str">
            <v>15851268569</v>
          </cell>
          <cell r="G28" t="str">
            <v>在册</v>
          </cell>
          <cell r="H28" t="str">
            <v>中国人民财产保险股份有限公司南通市通州支公司</v>
          </cell>
          <cell r="I28" t="str">
            <v>轮式拖拉机</v>
          </cell>
        </row>
        <row r="29">
          <cell r="C29" t="str">
            <v>苏06V5479</v>
          </cell>
          <cell r="D29" t="str">
            <v>顾井周</v>
          </cell>
          <cell r="E29" t="str">
            <v>320624196711124719</v>
          </cell>
          <cell r="F29" t="str">
            <v>13912427762</v>
          </cell>
          <cell r="G29" t="str">
            <v>在册</v>
          </cell>
          <cell r="H29" t="str">
            <v>中国人民财产保险股份有限公司南通市通州支公司</v>
          </cell>
          <cell r="I29" t="str">
            <v>轮式拖拉机</v>
          </cell>
        </row>
        <row r="30">
          <cell r="C30" t="str">
            <v>苏06W5810</v>
          </cell>
          <cell r="D30" t="str">
            <v>卫金余</v>
          </cell>
          <cell r="E30" t="str">
            <v>320624196511105054</v>
          </cell>
          <cell r="F30" t="str">
            <v>15162821169</v>
          </cell>
          <cell r="G30" t="str">
            <v>在册</v>
          </cell>
          <cell r="H30" t="str">
            <v>中国人民财产保险股份有限公司南通市通州支公司</v>
          </cell>
          <cell r="I30" t="str">
            <v>轮式拖拉机</v>
          </cell>
        </row>
        <row r="31">
          <cell r="C31" t="str">
            <v>苏06V5321</v>
          </cell>
          <cell r="D31" t="str">
            <v>丁杰</v>
          </cell>
          <cell r="E31" t="str">
            <v>340321199302183752</v>
          </cell>
          <cell r="F31" t="str">
            <v>18055251410</v>
          </cell>
          <cell r="G31" t="str">
            <v>在册</v>
          </cell>
          <cell r="H31" t="str">
            <v>中国人民财产保险股份有限公司南通市通州支公司</v>
          </cell>
          <cell r="I31" t="str">
            <v>轮式拖拉机</v>
          </cell>
        </row>
        <row r="32">
          <cell r="C32" t="str">
            <v>苏06W5330</v>
          </cell>
          <cell r="D32" t="str">
            <v>吴红新</v>
          </cell>
          <cell r="E32" t="str">
            <v>320624196711034713</v>
          </cell>
          <cell r="F32" t="str">
            <v>18994283176</v>
          </cell>
          <cell r="G32" t="str">
            <v>在册</v>
          </cell>
          <cell r="H32" t="str">
            <v>中国人民财产保险股份有限公司南通市通州支公司</v>
          </cell>
          <cell r="I32" t="str">
            <v>轮式拖拉机</v>
          </cell>
        </row>
        <row r="33">
          <cell r="C33" t="str">
            <v>苏06W5735</v>
          </cell>
          <cell r="D33" t="str">
            <v>许飞</v>
          </cell>
          <cell r="E33" t="str">
            <v>320624196308010412</v>
          </cell>
          <cell r="F33" t="str">
            <v>18015234068</v>
          </cell>
          <cell r="G33" t="str">
            <v>在册</v>
          </cell>
          <cell r="H33" t="str">
            <v>中国人民财产保险股份有限公司南通市通州支公司</v>
          </cell>
          <cell r="I33" t="str">
            <v>轮式拖拉机</v>
          </cell>
        </row>
        <row r="34">
          <cell r="C34" t="str">
            <v>苏06T5271</v>
          </cell>
          <cell r="D34" t="str">
            <v>徐达</v>
          </cell>
          <cell r="E34" t="str">
            <v>320624196209294552</v>
          </cell>
          <cell r="F34" t="str">
            <v>13814742906</v>
          </cell>
          <cell r="G34" t="str">
            <v>在册</v>
          </cell>
          <cell r="H34" t="str">
            <v>中国人民财产保险股份有限公司南通市通州支公司</v>
          </cell>
          <cell r="I34" t="str">
            <v>轮式拖拉机</v>
          </cell>
        </row>
        <row r="35">
          <cell r="C35" t="str">
            <v>苏06W5039</v>
          </cell>
          <cell r="D35" t="str">
            <v>陆建军</v>
          </cell>
          <cell r="E35" t="str">
            <v>320683197907115018</v>
          </cell>
          <cell r="F35" t="str">
            <v>13921630540</v>
          </cell>
          <cell r="G35" t="str">
            <v>在册</v>
          </cell>
          <cell r="H35" t="str">
            <v>中国人民财产保险股份有限公司南通市通州支公司</v>
          </cell>
          <cell r="I35" t="str">
            <v>轮式拖拉机</v>
          </cell>
        </row>
        <row r="36">
          <cell r="C36" t="str">
            <v>苏06T5578</v>
          </cell>
          <cell r="D36" t="str">
            <v>陈晓钢</v>
          </cell>
          <cell r="E36" t="str">
            <v>320624196410164653</v>
          </cell>
          <cell r="F36" t="str">
            <v>18862909970</v>
          </cell>
          <cell r="G36" t="str">
            <v>在册</v>
          </cell>
          <cell r="H36" t="str">
            <v>中国人民财产保险股份有限公司南通市通州支公司</v>
          </cell>
          <cell r="I36" t="str">
            <v>轮式拖拉机</v>
          </cell>
        </row>
        <row r="37">
          <cell r="C37" t="str">
            <v>苏06T5762</v>
          </cell>
          <cell r="D37" t="str">
            <v>沈士品</v>
          </cell>
          <cell r="E37" t="str">
            <v>340321197702058636</v>
          </cell>
          <cell r="F37" t="str">
            <v>17718206110</v>
          </cell>
          <cell r="G37" t="str">
            <v>在册</v>
          </cell>
          <cell r="H37" t="str">
            <v>中国人民财产保险股份有限公司南通市通州支公司</v>
          </cell>
          <cell r="I37" t="str">
            <v>轮式拖拉机</v>
          </cell>
        </row>
        <row r="38">
          <cell r="C38" t="str">
            <v>苏06T5540</v>
          </cell>
          <cell r="D38" t="str">
            <v>张剑</v>
          </cell>
          <cell r="E38" t="str">
            <v>330182197608012631</v>
          </cell>
          <cell r="F38" t="str">
            <v>13588315048</v>
          </cell>
          <cell r="G38" t="str">
            <v>在册</v>
          </cell>
          <cell r="H38" t="str">
            <v>中国人民财产保险股份有限公司南通市通州支公司</v>
          </cell>
          <cell r="I38" t="str">
            <v>轮式拖拉机</v>
          </cell>
        </row>
        <row r="39">
          <cell r="C39" t="str">
            <v>苏06T5710</v>
          </cell>
          <cell r="D39" t="str">
            <v>葛锁林</v>
          </cell>
          <cell r="E39" t="str">
            <v>320624195503024559</v>
          </cell>
          <cell r="F39" t="str">
            <v>18862900145</v>
          </cell>
          <cell r="G39" t="str">
            <v>在册</v>
          </cell>
          <cell r="H39" t="str">
            <v>中国人民财产保险股份有限公司南通市通州支公司</v>
          </cell>
          <cell r="I39" t="str">
            <v>轮式拖拉机</v>
          </cell>
        </row>
        <row r="40">
          <cell r="C40" t="str">
            <v>苏06T5352</v>
          </cell>
          <cell r="D40" t="str">
            <v>刘道奎</v>
          </cell>
          <cell r="E40" t="str">
            <v>340321197312302170</v>
          </cell>
          <cell r="F40" t="str">
            <v>17372892025</v>
          </cell>
          <cell r="G40" t="str">
            <v>在册</v>
          </cell>
          <cell r="H40" t="str">
            <v>中国人民财产保险股份有限公司南通市通州支公司</v>
          </cell>
          <cell r="I40" t="str">
            <v>轮式拖拉机</v>
          </cell>
        </row>
        <row r="41">
          <cell r="C41" t="str">
            <v>苏06T5659</v>
          </cell>
          <cell r="D41" t="str">
            <v>袁玉斌</v>
          </cell>
          <cell r="E41" t="str">
            <v>320624196811285317</v>
          </cell>
          <cell r="F41" t="str">
            <v>13773641172</v>
          </cell>
          <cell r="G41" t="str">
            <v>在册</v>
          </cell>
          <cell r="H41" t="str">
            <v>中国人民财产保险股份有限公司南通市通州支公司</v>
          </cell>
          <cell r="I41" t="str">
            <v>轮式拖拉机</v>
          </cell>
        </row>
        <row r="42">
          <cell r="C42" t="str">
            <v>苏06T5869</v>
          </cell>
          <cell r="D42" t="str">
            <v>宋陈华</v>
          </cell>
          <cell r="E42" t="str">
            <v>320624195709235335</v>
          </cell>
          <cell r="F42" t="str">
            <v>13057058933</v>
          </cell>
          <cell r="G42" t="str">
            <v>在册</v>
          </cell>
          <cell r="H42" t="str">
            <v>中国人民财产保险股份有限公司南通市通州支公司</v>
          </cell>
          <cell r="I42" t="str">
            <v>轮式拖拉机</v>
          </cell>
        </row>
        <row r="43">
          <cell r="C43" t="str">
            <v>苏06T5526</v>
          </cell>
          <cell r="D43" t="str">
            <v>姜建军</v>
          </cell>
          <cell r="E43" t="str">
            <v>320624196903024114</v>
          </cell>
          <cell r="F43" t="str">
            <v>18015238832</v>
          </cell>
          <cell r="G43" t="str">
            <v>在册</v>
          </cell>
          <cell r="H43" t="str">
            <v>中国人民财产保险股份有限公司南通市通州支公司</v>
          </cell>
          <cell r="I43" t="str">
            <v>轮式拖拉机</v>
          </cell>
        </row>
        <row r="44">
          <cell r="C44" t="str">
            <v>苏06W5368</v>
          </cell>
          <cell r="D44" t="str">
            <v>张建斐</v>
          </cell>
          <cell r="E44" t="str">
            <v>320624196510104180</v>
          </cell>
          <cell r="F44" t="str">
            <v>13862806246</v>
          </cell>
          <cell r="G44" t="str">
            <v>在册</v>
          </cell>
          <cell r="H44" t="str">
            <v>中国人民财产保险股份有限公司南通市通州支公司</v>
          </cell>
          <cell r="I44" t="str">
            <v>轮式拖拉机</v>
          </cell>
        </row>
        <row r="45">
          <cell r="C45" t="str">
            <v>苏06T5628</v>
          </cell>
          <cell r="D45" t="str">
            <v>南通市通州区铁友农机专业合作社</v>
          </cell>
          <cell r="E45" t="str">
            <v>93320612338822319F</v>
          </cell>
          <cell r="F45" t="str">
            <v>13813634494</v>
          </cell>
          <cell r="G45" t="str">
            <v>在册</v>
          </cell>
          <cell r="H45" t="str">
            <v>中国人民财产保险股份有限公司南通市通州支公司</v>
          </cell>
          <cell r="I45" t="str">
            <v>轮式拖拉机</v>
          </cell>
        </row>
        <row r="46">
          <cell r="C46" t="str">
            <v>苏06V5413</v>
          </cell>
          <cell r="D46" t="str">
            <v>潘保</v>
          </cell>
          <cell r="E46" t="str">
            <v>340321199103262490</v>
          </cell>
          <cell r="F46" t="str">
            <v>18012206917</v>
          </cell>
          <cell r="G46" t="str">
            <v>在册</v>
          </cell>
          <cell r="H46" t="str">
            <v>中国人民财产保险股份有限公司南通市通州支公司</v>
          </cell>
          <cell r="I46" t="str">
            <v>轮式拖拉机</v>
          </cell>
        </row>
        <row r="47">
          <cell r="C47" t="str">
            <v>苏06V5565</v>
          </cell>
          <cell r="D47" t="str">
            <v>许志翔</v>
          </cell>
          <cell r="E47" t="str">
            <v>340321198710155019</v>
          </cell>
          <cell r="F47" t="str">
            <v>15161620382</v>
          </cell>
          <cell r="G47" t="str">
            <v>在册</v>
          </cell>
          <cell r="H47" t="str">
            <v>中国人民财产保险股份有限公司南通市通州支公司</v>
          </cell>
          <cell r="I47" t="str">
            <v>轮式拖拉机</v>
          </cell>
        </row>
        <row r="48">
          <cell r="C48" t="str">
            <v>苏06V5562</v>
          </cell>
          <cell r="D48" t="str">
            <v>周静文</v>
          </cell>
          <cell r="E48" t="str">
            <v>340621199403171247</v>
          </cell>
          <cell r="F48" t="str">
            <v>18156128455</v>
          </cell>
          <cell r="G48" t="str">
            <v>在册</v>
          </cell>
          <cell r="H48" t="str">
            <v>中国人民财产保险股份有限公司南通市通州支公司</v>
          </cell>
          <cell r="I48" t="str">
            <v>轮式拖拉机</v>
          </cell>
        </row>
        <row r="49">
          <cell r="C49" t="str">
            <v>苏06V5561</v>
          </cell>
          <cell r="D49" t="str">
            <v>许浩</v>
          </cell>
          <cell r="E49" t="str">
            <v>340321199711014992</v>
          </cell>
          <cell r="F49" t="str">
            <v>18012416969</v>
          </cell>
          <cell r="G49" t="str">
            <v>在册</v>
          </cell>
          <cell r="H49" t="str">
            <v>中国人民财产保险股份有限公司南通市通州支公司</v>
          </cell>
          <cell r="I49" t="str">
            <v>轮式拖拉机</v>
          </cell>
        </row>
        <row r="50">
          <cell r="C50" t="str">
            <v>苏06T5880</v>
          </cell>
          <cell r="D50" t="str">
            <v>南通市通州区蒋一粮食种植农地专业合作社</v>
          </cell>
          <cell r="E50" t="str">
            <v>93320612MA1YGK693M</v>
          </cell>
          <cell r="F50" t="str">
            <v>13815217172</v>
          </cell>
          <cell r="G50" t="str">
            <v>在册</v>
          </cell>
          <cell r="H50" t="str">
            <v>中国人民财产保险股份有限公司南通市通州支公司</v>
          </cell>
          <cell r="I50" t="str">
            <v>轮式拖拉机</v>
          </cell>
        </row>
        <row r="51">
          <cell r="C51" t="str">
            <v>苏06V5481</v>
          </cell>
          <cell r="D51" t="str">
            <v>姜单林</v>
          </cell>
          <cell r="E51" t="str">
            <v>32062419561230041X</v>
          </cell>
          <cell r="F51" t="str">
            <v>15851270718</v>
          </cell>
          <cell r="G51" t="str">
            <v>在册</v>
          </cell>
          <cell r="H51" t="str">
            <v>中国人民财产保险股份有限公司南通市通州支公司</v>
          </cell>
          <cell r="I51" t="str">
            <v>轮式拖拉机</v>
          </cell>
        </row>
        <row r="52">
          <cell r="C52" t="str">
            <v>苏06V5551</v>
          </cell>
          <cell r="D52" t="str">
            <v>许亚</v>
          </cell>
          <cell r="E52" t="str">
            <v>340321199204044994</v>
          </cell>
          <cell r="F52" t="str">
            <v>18068684701</v>
          </cell>
          <cell r="G52" t="str">
            <v>在册</v>
          </cell>
          <cell r="H52" t="str">
            <v>中国人民财产保险股份有限公司南通市通州支公司</v>
          </cell>
          <cell r="I52" t="str">
            <v>轮式拖拉机</v>
          </cell>
        </row>
        <row r="53">
          <cell r="C53" t="str">
            <v>苏06W5922</v>
          </cell>
          <cell r="D53" t="str">
            <v>通州区十总镇圣南家庭农场</v>
          </cell>
          <cell r="E53" t="str">
            <v>L8209957-9</v>
          </cell>
          <cell r="F53" t="str">
            <v>13485291653</v>
          </cell>
          <cell r="G53" t="str">
            <v>在册</v>
          </cell>
          <cell r="H53" t="str">
            <v>中国人民财产保险股份有限公司南通市通州支公司</v>
          </cell>
          <cell r="I53" t="str">
            <v>轮式拖拉机</v>
          </cell>
        </row>
        <row r="54">
          <cell r="C54" t="str">
            <v>苏06T5085</v>
          </cell>
          <cell r="D54" t="str">
            <v>通州区十总镇圣南家庭农场</v>
          </cell>
          <cell r="E54" t="str">
            <v>L8209957-9</v>
          </cell>
          <cell r="F54" t="str">
            <v>13485291653</v>
          </cell>
          <cell r="G54" t="str">
            <v>在册</v>
          </cell>
          <cell r="H54" t="str">
            <v>中国人民财产保险股份有限公司南通市通州支公司</v>
          </cell>
          <cell r="I54" t="str">
            <v>轮式拖拉机</v>
          </cell>
        </row>
        <row r="55">
          <cell r="C55" t="str">
            <v>苏06V5563</v>
          </cell>
          <cell r="D55" t="str">
            <v>葛茂荣</v>
          </cell>
          <cell r="E55" t="str">
            <v>320624196510134558</v>
          </cell>
          <cell r="F55" t="str">
            <v>13814725518</v>
          </cell>
          <cell r="G55" t="str">
            <v>在册</v>
          </cell>
          <cell r="H55" t="str">
            <v>中国人民财产保险股份有限公司南通市通州支公司</v>
          </cell>
          <cell r="I55" t="str">
            <v>轮式拖拉机</v>
          </cell>
        </row>
        <row r="56">
          <cell r="C56" t="str">
            <v>苏06V5545</v>
          </cell>
          <cell r="D56" t="str">
            <v>刘小辉</v>
          </cell>
          <cell r="E56" t="str">
            <v>320381198104037613</v>
          </cell>
          <cell r="F56" t="str">
            <v>18012207608</v>
          </cell>
          <cell r="G56" t="str">
            <v>在册</v>
          </cell>
          <cell r="H56" t="str">
            <v>中国人民财产保险股份有限公司南通市通州支公司</v>
          </cell>
          <cell r="I56" t="str">
            <v>轮式拖拉机</v>
          </cell>
        </row>
        <row r="57">
          <cell r="C57" t="str">
            <v>苏06T5508</v>
          </cell>
          <cell r="D57" t="str">
            <v>羌明泉</v>
          </cell>
          <cell r="E57" t="str">
            <v>320624195512095332</v>
          </cell>
          <cell r="F57" t="str">
            <v>13962856482</v>
          </cell>
          <cell r="G57" t="str">
            <v>在册</v>
          </cell>
          <cell r="H57" t="str">
            <v>中国人民财产保险股份有限公司南通市通州支公司</v>
          </cell>
          <cell r="I57" t="str">
            <v>轮式拖拉机</v>
          </cell>
        </row>
        <row r="58">
          <cell r="C58" t="str">
            <v>苏06W5105</v>
          </cell>
          <cell r="D58" t="str">
            <v>张春锋</v>
          </cell>
          <cell r="E58" t="str">
            <v>320683197904155153</v>
          </cell>
          <cell r="F58" t="str">
            <v>15962910966</v>
          </cell>
          <cell r="G58" t="str">
            <v>在册</v>
          </cell>
          <cell r="H58" t="str">
            <v>中国人民财产保险股份有限公司南通市通州支公司</v>
          </cell>
          <cell r="I58" t="str">
            <v>轮式拖拉机</v>
          </cell>
        </row>
        <row r="59">
          <cell r="C59" t="str">
            <v>苏06V5463</v>
          </cell>
          <cell r="D59" t="str">
            <v>花洪鑫</v>
          </cell>
          <cell r="E59" t="str">
            <v>320683198911245178</v>
          </cell>
          <cell r="F59" t="str">
            <v>15062736432</v>
          </cell>
          <cell r="G59" t="str">
            <v>在册</v>
          </cell>
          <cell r="H59" t="str">
            <v>中国人民财产保险股份有限公司南通市通州支公司</v>
          </cell>
          <cell r="I59" t="str">
            <v>轮式拖拉机</v>
          </cell>
        </row>
        <row r="60">
          <cell r="C60" t="str">
            <v>苏06V5493</v>
          </cell>
          <cell r="D60" t="str">
            <v>丁建东</v>
          </cell>
          <cell r="E60" t="str">
            <v>320683199411083170</v>
          </cell>
          <cell r="F60" t="str">
            <v>18352691555</v>
          </cell>
          <cell r="G60" t="str">
            <v>在册</v>
          </cell>
          <cell r="H60" t="str">
            <v>中国人民财产保险股份有限公司南通市通州支公司</v>
          </cell>
          <cell r="I60" t="str">
            <v>轮式拖拉机</v>
          </cell>
        </row>
        <row r="61">
          <cell r="C61" t="str">
            <v>苏06T5403</v>
          </cell>
          <cell r="D61" t="str">
            <v>李国昌</v>
          </cell>
          <cell r="E61" t="str">
            <v>330126197112102114</v>
          </cell>
          <cell r="F61" t="str">
            <v>18768490947</v>
          </cell>
          <cell r="G61" t="str">
            <v>在册</v>
          </cell>
          <cell r="H61" t="str">
            <v>中国人民财产保险股份有限公司南通市通州支公司</v>
          </cell>
          <cell r="I61" t="str">
            <v>轮式拖拉机</v>
          </cell>
        </row>
        <row r="62">
          <cell r="C62" t="str">
            <v>苏06V5156</v>
          </cell>
          <cell r="D62" t="str">
            <v>袁高鑫</v>
          </cell>
          <cell r="E62" t="str">
            <v>320624197301215313</v>
          </cell>
          <cell r="F62" t="str">
            <v>13801481122</v>
          </cell>
          <cell r="G62" t="str">
            <v>在册</v>
          </cell>
          <cell r="H62" t="str">
            <v>中国人民财产保险股份有限公司南通市通州支公司</v>
          </cell>
          <cell r="I62" t="str">
            <v>轮式拖拉机</v>
          </cell>
        </row>
        <row r="63">
          <cell r="C63" t="str">
            <v>苏06W5362</v>
          </cell>
          <cell r="D63" t="str">
            <v>顾其均</v>
          </cell>
          <cell r="E63" t="str">
            <v>320624196406224713</v>
          </cell>
          <cell r="F63" t="str">
            <v>13236488905</v>
          </cell>
          <cell r="G63" t="str">
            <v>在册</v>
          </cell>
          <cell r="H63" t="str">
            <v>中国人民财产保险股份有限公司南通市通州支公司</v>
          </cell>
          <cell r="I63" t="str">
            <v>轮式拖拉机</v>
          </cell>
        </row>
        <row r="64">
          <cell r="C64" t="str">
            <v>苏06T5970</v>
          </cell>
          <cell r="D64" t="str">
            <v>朱丹恒</v>
          </cell>
          <cell r="E64" t="str">
            <v>362321197212224318</v>
          </cell>
          <cell r="F64" t="str">
            <v>17715049303</v>
          </cell>
          <cell r="G64" t="str">
            <v>在册</v>
          </cell>
          <cell r="H64" t="str">
            <v>中国人民财产保险股份有限公司南通市通州支公司</v>
          </cell>
          <cell r="I64" t="str">
            <v>轮式拖拉机</v>
          </cell>
        </row>
        <row r="65">
          <cell r="C65" t="str">
            <v>苏06W5390</v>
          </cell>
          <cell r="D65" t="str">
            <v>通州区十总镇有明家庭农场</v>
          </cell>
          <cell r="E65" t="str">
            <v>92320612MA1Y87NL01</v>
          </cell>
          <cell r="F65" t="str">
            <v>15262858043</v>
          </cell>
          <cell r="G65" t="str">
            <v>在册</v>
          </cell>
          <cell r="H65" t="str">
            <v>中国人民财产保险股份有限公司南通市通州支公司</v>
          </cell>
          <cell r="I65" t="str">
            <v>轮式拖拉机</v>
          </cell>
        </row>
        <row r="66">
          <cell r="C66" t="str">
            <v>苏06W5367</v>
          </cell>
          <cell r="D66" t="str">
            <v>通州区十总镇有明家庭农场</v>
          </cell>
          <cell r="E66" t="str">
            <v>92320612MA1Y87NL01</v>
          </cell>
          <cell r="F66" t="str">
            <v>15262858043</v>
          </cell>
          <cell r="G66" t="str">
            <v>在册</v>
          </cell>
          <cell r="H66" t="str">
            <v>中国人民财产保险股份有限公司南通市通州支公司</v>
          </cell>
          <cell r="I66" t="str">
            <v>轮式拖拉机</v>
          </cell>
        </row>
        <row r="67">
          <cell r="C67" t="str">
            <v>苏06V5293</v>
          </cell>
          <cell r="D67" t="str">
            <v>朱丹恒</v>
          </cell>
          <cell r="E67" t="str">
            <v>362321197212224318</v>
          </cell>
          <cell r="F67" t="str">
            <v>17715049303</v>
          </cell>
          <cell r="G67" t="str">
            <v>在册</v>
          </cell>
          <cell r="H67" t="str">
            <v>中国人民财产保险股份有限公司南通市通州支公司</v>
          </cell>
          <cell r="I67" t="str">
            <v>轮式拖拉机</v>
          </cell>
        </row>
        <row r="68">
          <cell r="C68" t="str">
            <v>苏06W5652</v>
          </cell>
          <cell r="D68" t="str">
            <v>顾锁平</v>
          </cell>
          <cell r="E68" t="str">
            <v>320624197006051870</v>
          </cell>
          <cell r="F68" t="str">
            <v>15312917792</v>
          </cell>
          <cell r="G68" t="str">
            <v>在册</v>
          </cell>
          <cell r="H68" t="str">
            <v>中国人民财产保险股份有限公司南通市通州支公司</v>
          </cell>
          <cell r="I68" t="str">
            <v>轮式拖拉机</v>
          </cell>
        </row>
        <row r="69">
          <cell r="C69" t="str">
            <v>苏06T5679</v>
          </cell>
          <cell r="D69" t="str">
            <v>潘振中</v>
          </cell>
          <cell r="E69" t="str">
            <v>320624195102285336</v>
          </cell>
          <cell r="F69" t="str">
            <v>13862931528</v>
          </cell>
          <cell r="G69" t="str">
            <v>在册</v>
          </cell>
          <cell r="H69" t="str">
            <v>中国人民财产保险股份有限公司南通市通州支公司</v>
          </cell>
          <cell r="I69" t="str">
            <v>轮式拖拉机</v>
          </cell>
        </row>
        <row r="70">
          <cell r="C70" t="str">
            <v>苏06T5133</v>
          </cell>
          <cell r="D70" t="str">
            <v>顾汉华</v>
          </cell>
          <cell r="E70" t="str">
            <v>320624196603094858</v>
          </cell>
          <cell r="F70" t="str">
            <v>15006284169</v>
          </cell>
          <cell r="G70" t="str">
            <v>在册</v>
          </cell>
          <cell r="H70" t="str">
            <v>中国人民财产保险股份有限公司南通市通州支公司</v>
          </cell>
          <cell r="I70" t="str">
            <v>轮式拖拉机</v>
          </cell>
        </row>
        <row r="71">
          <cell r="C71" t="str">
            <v>苏06T5216</v>
          </cell>
          <cell r="D71" t="str">
            <v>通州区石港镇田娃家庭农场</v>
          </cell>
          <cell r="E71" t="str">
            <v>L7954137-0</v>
          </cell>
          <cell r="F71" t="str">
            <v>15851259309</v>
          </cell>
          <cell r="G71" t="str">
            <v>在册</v>
          </cell>
          <cell r="H71" t="str">
            <v>中国人民财产保险股份有限公司南通市通州支公司</v>
          </cell>
          <cell r="I71" t="str">
            <v>轮式拖拉机</v>
          </cell>
        </row>
        <row r="72">
          <cell r="C72" t="str">
            <v>苏06W5449</v>
          </cell>
          <cell r="D72" t="str">
            <v>徐益锋</v>
          </cell>
          <cell r="E72" t="str">
            <v>320683198811234711</v>
          </cell>
          <cell r="F72" t="str">
            <v>18260520110</v>
          </cell>
          <cell r="G72" t="str">
            <v>在册</v>
          </cell>
          <cell r="H72" t="str">
            <v>中国人民财产保险股份有限公司南通市通州支公司</v>
          </cell>
          <cell r="I72" t="str">
            <v>轮式拖拉机</v>
          </cell>
        </row>
        <row r="73">
          <cell r="C73" t="str">
            <v>苏06W5425</v>
          </cell>
          <cell r="D73" t="str">
            <v>吴长福</v>
          </cell>
          <cell r="E73" t="str">
            <v>320624195812054858</v>
          </cell>
          <cell r="F73" t="str">
            <v>13101948651</v>
          </cell>
          <cell r="G73" t="str">
            <v>在册</v>
          </cell>
          <cell r="H73" t="str">
            <v>中国人民财产保险股份有限公司南通市通州支公司</v>
          </cell>
          <cell r="I73" t="str">
            <v>轮式拖拉机</v>
          </cell>
        </row>
        <row r="74">
          <cell r="C74" t="str">
            <v>苏06T5902</v>
          </cell>
          <cell r="D74" t="str">
            <v>高照生</v>
          </cell>
          <cell r="E74" t="str">
            <v>412322197406123356</v>
          </cell>
          <cell r="F74" t="str">
            <v>18651426591</v>
          </cell>
          <cell r="G74" t="str">
            <v>在册</v>
          </cell>
          <cell r="H74" t="str">
            <v>中国人民财产保险股份有限公司南通市通州支公司</v>
          </cell>
          <cell r="I74" t="str">
            <v>轮式拖拉机</v>
          </cell>
        </row>
        <row r="75">
          <cell r="C75" t="str">
            <v>苏06W5498</v>
          </cell>
          <cell r="D75" t="str">
            <v>张建</v>
          </cell>
          <cell r="E75" t="str">
            <v>320624197104094110</v>
          </cell>
          <cell r="F75" t="str">
            <v>13228851900</v>
          </cell>
          <cell r="G75" t="str">
            <v>在册</v>
          </cell>
          <cell r="H75" t="str">
            <v>中国人民财产保险股份有限公司南通市通州支公司</v>
          </cell>
          <cell r="I75" t="str">
            <v>轮式拖拉机</v>
          </cell>
        </row>
        <row r="76">
          <cell r="C76" t="str">
            <v>苏06W5550</v>
          </cell>
          <cell r="D76" t="str">
            <v>孙志伟</v>
          </cell>
          <cell r="E76" t="str">
            <v>320683198505254853</v>
          </cell>
          <cell r="F76" t="str">
            <v>15751897988</v>
          </cell>
          <cell r="G76" t="str">
            <v>在册</v>
          </cell>
          <cell r="H76" t="str">
            <v>中国人民财产保险股份有限公司南通市通州支公司</v>
          </cell>
          <cell r="I76" t="str">
            <v>轮式拖拉机</v>
          </cell>
        </row>
        <row r="77">
          <cell r="C77" t="str">
            <v>苏06T5106</v>
          </cell>
          <cell r="D77" t="str">
            <v>王红均</v>
          </cell>
          <cell r="E77" t="str">
            <v>320624197001234715</v>
          </cell>
          <cell r="F77" t="str">
            <v>13275291391</v>
          </cell>
          <cell r="G77" t="str">
            <v>在册</v>
          </cell>
          <cell r="H77" t="str">
            <v>中国人民财产保险股份有限公司南通市通州支公司</v>
          </cell>
          <cell r="I77" t="str">
            <v>轮式拖拉机</v>
          </cell>
        </row>
        <row r="78">
          <cell r="C78" t="str">
            <v>苏06V5832</v>
          </cell>
          <cell r="D78" t="str">
            <v>王宾</v>
          </cell>
          <cell r="E78" t="str">
            <v>372925199809148310</v>
          </cell>
          <cell r="F78">
            <v>15854051356</v>
          </cell>
          <cell r="G78" t="str">
            <v>在册</v>
          </cell>
          <cell r="H78" t="str">
            <v>中国人民财产保险股份有限公司南通市通州支公司</v>
          </cell>
          <cell r="I78" t="str">
            <v>轮式拖拉机</v>
          </cell>
        </row>
        <row r="79">
          <cell r="C79" t="str">
            <v>苏06V5839</v>
          </cell>
          <cell r="D79" t="str">
            <v>刘德新</v>
          </cell>
          <cell r="E79" t="str">
            <v>320624197410200436</v>
          </cell>
          <cell r="F79">
            <v>13862801088</v>
          </cell>
          <cell r="G79" t="str">
            <v>在册</v>
          </cell>
          <cell r="H79" t="str">
            <v>中国人民财产保险股份有限公司南通市通州支公司</v>
          </cell>
          <cell r="I79" t="str">
            <v>轮式拖拉机</v>
          </cell>
        </row>
        <row r="80">
          <cell r="C80" t="str">
            <v>苏0652118</v>
          </cell>
          <cell r="D80" t="str">
            <v>唐小飞</v>
          </cell>
          <cell r="E80" t="str">
            <v>320683198810060414</v>
          </cell>
          <cell r="F80">
            <v>18796147888</v>
          </cell>
          <cell r="G80" t="str">
            <v>在册</v>
          </cell>
          <cell r="H80" t="str">
            <v>中国人民财产保险股份有限公司南通市通州支公司</v>
          </cell>
          <cell r="I80" t="str">
            <v>履带式联合收割机</v>
          </cell>
        </row>
        <row r="81">
          <cell r="C81" t="str">
            <v>苏06T5475</v>
          </cell>
          <cell r="D81" t="str">
            <v>南通市通州区高德农产品专业合作社</v>
          </cell>
          <cell r="E81" t="str">
            <v>93320612MA1MGNH66Q</v>
          </cell>
          <cell r="F81">
            <v>15250654666</v>
          </cell>
          <cell r="G81" t="str">
            <v>在册</v>
          </cell>
          <cell r="H81" t="str">
            <v>中国人民财产保险股份有限公司南通市通州支公司</v>
          </cell>
          <cell r="I81" t="str">
            <v>轮式拖拉机</v>
          </cell>
        </row>
        <row r="82">
          <cell r="C82" t="str">
            <v>苏06V5836</v>
          </cell>
          <cell r="D82" t="str">
            <v>丁向友</v>
          </cell>
          <cell r="E82" t="str">
            <v>320381198507221810</v>
          </cell>
          <cell r="F82">
            <v>18052285911</v>
          </cell>
          <cell r="G82" t="str">
            <v>在册</v>
          </cell>
          <cell r="H82" t="str">
            <v>中国人民财产保险股份有限公司南通市通州支公司</v>
          </cell>
          <cell r="I82" t="str">
            <v>轮式拖拉机</v>
          </cell>
        </row>
        <row r="83">
          <cell r="C83" t="str">
            <v>苏0652095</v>
          </cell>
          <cell r="D83" t="str">
            <v>季小炎</v>
          </cell>
          <cell r="E83" t="str">
            <v>320624197608280435</v>
          </cell>
          <cell r="F83">
            <v>18306285809</v>
          </cell>
          <cell r="G83" t="str">
            <v>在册</v>
          </cell>
          <cell r="H83" t="str">
            <v>中国人民财产保险股份有限公司南通市通州支公司</v>
          </cell>
          <cell r="I83" t="str">
            <v>履带式联合收割机</v>
          </cell>
        </row>
        <row r="84">
          <cell r="C84" t="str">
            <v>苏06V5436</v>
          </cell>
          <cell r="D84" t="str">
            <v>刘刚</v>
          </cell>
          <cell r="E84" t="str">
            <v>340321198610052493</v>
          </cell>
          <cell r="F84">
            <v>18018435379</v>
          </cell>
          <cell r="G84" t="str">
            <v>在册</v>
          </cell>
          <cell r="H84" t="str">
            <v>中国人民财产保险股份有限公司南通市通州支公司</v>
          </cell>
          <cell r="I84" t="str">
            <v>轮式拖拉机</v>
          </cell>
        </row>
        <row r="85">
          <cell r="C85" t="str">
            <v>苏06V5880</v>
          </cell>
          <cell r="D85" t="str">
            <v>丁季陈</v>
          </cell>
          <cell r="E85" t="str">
            <v>320624197001083013</v>
          </cell>
          <cell r="F85">
            <v>15051248762</v>
          </cell>
          <cell r="G85" t="str">
            <v>在册</v>
          </cell>
          <cell r="H85" t="str">
            <v>中国人民财产保险股份有限公司南通市通州支公司</v>
          </cell>
          <cell r="I85" t="str">
            <v>轮式拖拉机</v>
          </cell>
        </row>
        <row r="86">
          <cell r="C86" t="str">
            <v>苏06V5686</v>
          </cell>
          <cell r="D86" t="str">
            <v>任学改</v>
          </cell>
          <cell r="E86" t="str">
            <v>130432198902052327</v>
          </cell>
          <cell r="F86">
            <v>18326931629</v>
          </cell>
          <cell r="G86" t="str">
            <v>在册</v>
          </cell>
          <cell r="H86" t="str">
            <v>中国人民财产保险股份有限公司南通市通州支公司</v>
          </cell>
          <cell r="I86" t="str">
            <v>轮式拖拉机</v>
          </cell>
        </row>
        <row r="87">
          <cell r="C87" t="str">
            <v>苏0652026</v>
          </cell>
          <cell r="D87" t="str">
            <v>朱天池</v>
          </cell>
          <cell r="E87" t="str">
            <v>320683199112035179</v>
          </cell>
          <cell r="F87">
            <v>15962921693</v>
          </cell>
          <cell r="G87" t="str">
            <v>在册</v>
          </cell>
          <cell r="H87" t="str">
            <v>中国人民财产保险股份有限公司南通市通州支公司</v>
          </cell>
          <cell r="I87" t="str">
            <v>履带式联合收割机</v>
          </cell>
        </row>
        <row r="88">
          <cell r="C88" t="str">
            <v>苏0650379</v>
          </cell>
          <cell r="D88" t="str">
            <v>韩志刚</v>
          </cell>
          <cell r="E88" t="str">
            <v>320683198109244856</v>
          </cell>
          <cell r="F88">
            <v>13615237623</v>
          </cell>
          <cell r="G88" t="str">
            <v>在册</v>
          </cell>
          <cell r="H88" t="str">
            <v>中国人民财产保险股份有限公司南通市通州支公司</v>
          </cell>
          <cell r="I88" t="str">
            <v>履带式联合收割机</v>
          </cell>
        </row>
        <row r="89">
          <cell r="C89" t="str">
            <v>苏0651670</v>
          </cell>
          <cell r="D89" t="str">
            <v>周洪春</v>
          </cell>
          <cell r="E89" t="str">
            <v>320624197201224116</v>
          </cell>
          <cell r="F89">
            <v>13814667828</v>
          </cell>
          <cell r="G89" t="str">
            <v>在册</v>
          </cell>
          <cell r="H89" t="str">
            <v>中国人民财产保险股份有限公司南通市通州支公司</v>
          </cell>
          <cell r="I89" t="str">
            <v>履带式联合收割机</v>
          </cell>
        </row>
        <row r="90">
          <cell r="C90" t="str">
            <v>苏06Y5878</v>
          </cell>
          <cell r="D90" t="str">
            <v>胡月琴</v>
          </cell>
          <cell r="E90" t="str">
            <v>320624196711014747</v>
          </cell>
          <cell r="F90">
            <v>13962865893</v>
          </cell>
          <cell r="G90" t="str">
            <v>在册</v>
          </cell>
          <cell r="H90" t="str">
            <v>中国人民财产保险股份有限公司南通市通州支公司</v>
          </cell>
          <cell r="I90" t="str">
            <v>轮式拖拉机</v>
          </cell>
        </row>
        <row r="91">
          <cell r="C91" t="str">
            <v>苏06T5589</v>
          </cell>
          <cell r="D91" t="str">
            <v>陈燕波</v>
          </cell>
          <cell r="E91" t="str">
            <v>340321197310253758</v>
          </cell>
          <cell r="F91">
            <v>15358777607</v>
          </cell>
          <cell r="G91" t="str">
            <v>在册</v>
          </cell>
          <cell r="H91" t="str">
            <v>中国人民财产保险股份有限公司南通市通州支公司</v>
          </cell>
          <cell r="I91" t="str">
            <v>轮式拖拉机</v>
          </cell>
        </row>
        <row r="92">
          <cell r="C92" t="str">
            <v>苏0651106</v>
          </cell>
          <cell r="D92" t="str">
            <v>于红军</v>
          </cell>
          <cell r="E92" t="str">
            <v>320624197103165335</v>
          </cell>
          <cell r="F92">
            <v>18112239157</v>
          </cell>
          <cell r="G92" t="str">
            <v>在册</v>
          </cell>
          <cell r="H92" t="str">
            <v>中国人民财产保险股份有限公司南通市通州支公司</v>
          </cell>
          <cell r="I92" t="str">
            <v>履带式联合收割机</v>
          </cell>
        </row>
        <row r="93">
          <cell r="C93" t="str">
            <v>苏06V5491</v>
          </cell>
          <cell r="D93" t="str">
            <v>许凯文</v>
          </cell>
          <cell r="E93" t="str">
            <v>340321199304044991</v>
          </cell>
          <cell r="F93" t="str">
            <v>15955215890</v>
          </cell>
          <cell r="G93" t="str">
            <v>在册</v>
          </cell>
          <cell r="H93" t="str">
            <v>中国人民财产保险股份有限公司南通市通州支公司</v>
          </cell>
          <cell r="I93" t="str">
            <v>轮式拖拉机</v>
          </cell>
        </row>
        <row r="94">
          <cell r="C94" t="str">
            <v>苏06V5232</v>
          </cell>
          <cell r="D94" t="str">
            <v>陈建飞</v>
          </cell>
          <cell r="E94" t="str">
            <v>340321199411213092</v>
          </cell>
          <cell r="F94" t="str">
            <v>18136538618</v>
          </cell>
          <cell r="G94" t="str">
            <v>在册</v>
          </cell>
          <cell r="H94" t="str">
            <v>中国人民财产保险股份有限公司南通市通州支公司</v>
          </cell>
          <cell r="I94" t="str">
            <v>轮式拖拉机</v>
          </cell>
        </row>
        <row r="95">
          <cell r="C95" t="str">
            <v>苏06T5912</v>
          </cell>
          <cell r="D95" t="str">
            <v>南通市通州区有智粮食种植专业合作社</v>
          </cell>
          <cell r="E95" t="str">
            <v>93320612MA1XBJ078G</v>
          </cell>
          <cell r="F95" t="str">
            <v>18012209772</v>
          </cell>
          <cell r="G95" t="str">
            <v>在册</v>
          </cell>
          <cell r="H95" t="str">
            <v>中国人民财产保险股份有限公司南通市通州支公司</v>
          </cell>
          <cell r="I95" t="str">
            <v>轮式拖拉机</v>
          </cell>
        </row>
        <row r="96">
          <cell r="C96" t="str">
            <v>苏06V5848</v>
          </cell>
          <cell r="D96" t="str">
            <v>刘小祥</v>
          </cell>
          <cell r="E96" t="str">
            <v>320683197911163215</v>
          </cell>
          <cell r="F96">
            <v>13606297238</v>
          </cell>
          <cell r="G96" t="str">
            <v>在册</v>
          </cell>
          <cell r="H96" t="str">
            <v>中国人民财产保险股份有限公司南通市通州支公司</v>
          </cell>
          <cell r="I96" t="str">
            <v>轮式拖拉机</v>
          </cell>
        </row>
        <row r="97">
          <cell r="C97" t="str">
            <v>苏0651889</v>
          </cell>
          <cell r="D97" t="str">
            <v>于建峰</v>
          </cell>
          <cell r="E97" t="str">
            <v>320683198111193154</v>
          </cell>
          <cell r="F97">
            <v>13921488079</v>
          </cell>
          <cell r="G97" t="str">
            <v>在册</v>
          </cell>
          <cell r="H97" t="str">
            <v>中国人民财产保险股份有限公司南通市通州支公司</v>
          </cell>
          <cell r="I97" t="str">
            <v>履带式联合收割机</v>
          </cell>
        </row>
        <row r="98">
          <cell r="C98" t="str">
            <v>苏06T5458</v>
          </cell>
          <cell r="D98" t="str">
            <v>李将忠</v>
          </cell>
          <cell r="E98" t="str">
            <v>320683198112023958</v>
          </cell>
          <cell r="F98">
            <v>15962875836</v>
          </cell>
          <cell r="G98" t="str">
            <v>在册</v>
          </cell>
          <cell r="H98" t="str">
            <v>中国人民财产保险股份有限公司南通市通州支公司</v>
          </cell>
          <cell r="I98" t="str">
            <v>轮式拖拉机</v>
          </cell>
        </row>
        <row r="99">
          <cell r="C99" t="str">
            <v>苏06V5522</v>
          </cell>
          <cell r="D99" t="str">
            <v>曹永志</v>
          </cell>
          <cell r="E99" t="str">
            <v>320381199206082436</v>
          </cell>
          <cell r="F99">
            <v>15852074440</v>
          </cell>
          <cell r="G99" t="str">
            <v>在册</v>
          </cell>
          <cell r="H99" t="str">
            <v>中国人民财产保险股份有限公司南通市通州支公司</v>
          </cell>
          <cell r="I99" t="str">
            <v>轮式拖拉机</v>
          </cell>
        </row>
        <row r="100">
          <cell r="C100" t="str">
            <v>苏06V5503</v>
          </cell>
          <cell r="D100" t="str">
            <v>宋振华</v>
          </cell>
          <cell r="E100" t="str">
            <v>372925198805122514</v>
          </cell>
          <cell r="F100">
            <v>15269003791</v>
          </cell>
          <cell r="G100" t="str">
            <v>在册</v>
          </cell>
          <cell r="H100" t="str">
            <v>中国人民财产保险股份有限公司南通市通州支公司</v>
          </cell>
          <cell r="I100" t="str">
            <v>轮式拖拉机</v>
          </cell>
        </row>
        <row r="101">
          <cell r="C101" t="str">
            <v>苏06V5516</v>
          </cell>
          <cell r="D101" t="str">
            <v>梁小三</v>
          </cell>
          <cell r="E101" t="str">
            <v>34260119750208383X</v>
          </cell>
          <cell r="F101">
            <v>15358772855</v>
          </cell>
          <cell r="G101" t="str">
            <v>在册</v>
          </cell>
          <cell r="H101" t="str">
            <v>中国人民财产保险股份有限公司南通市通州支公司</v>
          </cell>
          <cell r="I101" t="str">
            <v>轮式拖拉机</v>
          </cell>
        </row>
        <row r="102">
          <cell r="C102" t="str">
            <v>苏0651595</v>
          </cell>
          <cell r="D102" t="str">
            <v>任杰锋</v>
          </cell>
          <cell r="E102" t="str">
            <v>32068319940505471X</v>
          </cell>
          <cell r="F102" t="str">
            <v>15335067236</v>
          </cell>
          <cell r="G102" t="str">
            <v>在册</v>
          </cell>
          <cell r="H102" t="str">
            <v>中国人民财产保险股份有限公司南通市通州支公司</v>
          </cell>
          <cell r="I102" t="str">
            <v>履带式联合收割机</v>
          </cell>
        </row>
        <row r="103">
          <cell r="C103" t="str">
            <v>苏0651006</v>
          </cell>
          <cell r="D103" t="str">
            <v>葛成新</v>
          </cell>
          <cell r="E103" t="str">
            <v>320624197506074550</v>
          </cell>
          <cell r="F103">
            <v>13814727028</v>
          </cell>
          <cell r="G103" t="str">
            <v>在册</v>
          </cell>
          <cell r="H103" t="str">
            <v>中国人民财产保险股份有限公司南通市通州支公司</v>
          </cell>
          <cell r="I103" t="str">
            <v>履带式联合收割机</v>
          </cell>
        </row>
        <row r="104">
          <cell r="C104" t="str">
            <v>苏0651339</v>
          </cell>
          <cell r="D104" t="str">
            <v>胡金强</v>
          </cell>
          <cell r="E104" t="str">
            <v>320624196704244851</v>
          </cell>
          <cell r="F104">
            <v>18021699066</v>
          </cell>
          <cell r="G104" t="str">
            <v>在册</v>
          </cell>
          <cell r="H104" t="str">
            <v>中国人民财产保险股份有限公司南通市通州支公司</v>
          </cell>
          <cell r="I104" t="str">
            <v>履带式联合收割机</v>
          </cell>
        </row>
        <row r="105">
          <cell r="C105" t="str">
            <v>苏06T5227</v>
          </cell>
          <cell r="D105" t="str">
            <v>丁金汉</v>
          </cell>
          <cell r="E105" t="str">
            <v>320624195702143155</v>
          </cell>
          <cell r="F105">
            <v>13218289159</v>
          </cell>
          <cell r="G105" t="str">
            <v>在册</v>
          </cell>
          <cell r="H105" t="str">
            <v>中国人民财产保险股份有限公司南通市通州支公司</v>
          </cell>
          <cell r="I105" t="str">
            <v>轮式拖拉机</v>
          </cell>
        </row>
        <row r="106">
          <cell r="C106" t="str">
            <v>苏0650965</v>
          </cell>
          <cell r="D106" t="str">
            <v>顾朝有</v>
          </cell>
          <cell r="E106" t="str">
            <v>320624196605015316</v>
          </cell>
          <cell r="F106">
            <v>13862489808</v>
          </cell>
          <cell r="G106" t="str">
            <v>在册</v>
          </cell>
          <cell r="H106" t="str">
            <v>中国人民财产保险股份有限公司南通市通州支公司</v>
          </cell>
          <cell r="I106" t="str">
            <v>履带式联合收割机</v>
          </cell>
        </row>
        <row r="107">
          <cell r="C107" t="str">
            <v>苏0650581</v>
          </cell>
          <cell r="D107" t="str">
            <v>杨冬林</v>
          </cell>
          <cell r="E107" t="str">
            <v>320683198012305173</v>
          </cell>
          <cell r="F107">
            <v>15962873698</v>
          </cell>
          <cell r="G107" t="str">
            <v>在册</v>
          </cell>
          <cell r="H107" t="str">
            <v>中国人民财产保险股份有限公司南通市通州支公司</v>
          </cell>
          <cell r="I107" t="str">
            <v>履带式联合收割机</v>
          </cell>
        </row>
        <row r="108">
          <cell r="C108" t="str">
            <v>苏06V5073</v>
          </cell>
          <cell r="D108" t="str">
            <v>季明</v>
          </cell>
          <cell r="E108" t="str">
            <v>320624196910143031</v>
          </cell>
          <cell r="F108">
            <v>15851279431</v>
          </cell>
          <cell r="G108" t="str">
            <v>在册</v>
          </cell>
          <cell r="H108" t="str">
            <v>中国人民财产保险股份有限公司南通市通州支公司</v>
          </cell>
          <cell r="I108" t="str">
            <v>轮式拖拉机</v>
          </cell>
        </row>
        <row r="109">
          <cell r="C109" t="str">
            <v>苏06V5092</v>
          </cell>
          <cell r="D109" t="str">
            <v>张磊</v>
          </cell>
          <cell r="E109" t="str">
            <v>340321198102094996</v>
          </cell>
          <cell r="F109">
            <v>13773735070</v>
          </cell>
          <cell r="G109" t="str">
            <v>在册</v>
          </cell>
          <cell r="H109" t="str">
            <v>中国人民财产保险股份有限公司南通市通州支公司</v>
          </cell>
          <cell r="I109" t="str">
            <v>轮式拖拉机</v>
          </cell>
        </row>
        <row r="110">
          <cell r="C110" t="str">
            <v>苏06V5093</v>
          </cell>
          <cell r="D110" t="str">
            <v>许万田</v>
          </cell>
          <cell r="E110" t="str">
            <v>340321197506144991</v>
          </cell>
          <cell r="F110">
            <v>15189416466</v>
          </cell>
          <cell r="G110" t="str">
            <v>在册</v>
          </cell>
          <cell r="H110" t="str">
            <v>中国人民财产保险股份有限公司南通市通州支公司</v>
          </cell>
          <cell r="I110" t="str">
            <v>轮式拖拉机</v>
          </cell>
        </row>
        <row r="111">
          <cell r="C111" t="str">
            <v>苏0651883</v>
          </cell>
          <cell r="D111" t="str">
            <v>陈志峰</v>
          </cell>
          <cell r="E111" t="str">
            <v>320624197312235010</v>
          </cell>
          <cell r="F111">
            <v>18018439539</v>
          </cell>
          <cell r="G111" t="str">
            <v>在册</v>
          </cell>
          <cell r="H111" t="str">
            <v>中国人民财产保险股份有限公司南通市通州支公司</v>
          </cell>
          <cell r="I111" t="str">
            <v>履带式联合收割机</v>
          </cell>
        </row>
        <row r="112">
          <cell r="C112" t="str">
            <v>苏0651348</v>
          </cell>
          <cell r="D112" t="str">
            <v>俞偶云</v>
          </cell>
          <cell r="E112" t="str">
            <v>320624197101254123</v>
          </cell>
          <cell r="F112">
            <v>13228851900</v>
          </cell>
          <cell r="G112" t="str">
            <v>在册</v>
          </cell>
          <cell r="H112" t="str">
            <v>中国人民财产保险股份有限公司南通市通州支公司</v>
          </cell>
          <cell r="I112" t="str">
            <v>履带式联合收割机</v>
          </cell>
        </row>
        <row r="113">
          <cell r="C113" t="str">
            <v>苏0651863</v>
          </cell>
          <cell r="D113" t="str">
            <v>周建忠</v>
          </cell>
          <cell r="E113" t="str">
            <v>320624197410114132</v>
          </cell>
          <cell r="F113">
            <v>13485293810</v>
          </cell>
          <cell r="G113" t="str">
            <v>在册</v>
          </cell>
          <cell r="H113" t="str">
            <v>中国人民财产保险股份有限公司南通市通州支公司</v>
          </cell>
          <cell r="I113" t="str">
            <v>履带式联合收割机</v>
          </cell>
        </row>
        <row r="114">
          <cell r="C114" t="str">
            <v>苏0651205</v>
          </cell>
          <cell r="D114" t="str">
            <v>张建清</v>
          </cell>
          <cell r="E114" t="str">
            <v>320624195907314114</v>
          </cell>
          <cell r="F114">
            <v>15962919849</v>
          </cell>
          <cell r="G114" t="str">
            <v>在册</v>
          </cell>
          <cell r="H114" t="str">
            <v>中国人民财产保险股份有限公司南通市通州支公司</v>
          </cell>
          <cell r="I114" t="str">
            <v>手扶拖拉机运输机组</v>
          </cell>
        </row>
        <row r="115">
          <cell r="C115" t="str">
            <v>苏0651523</v>
          </cell>
          <cell r="D115" t="str">
            <v>丁建新</v>
          </cell>
          <cell r="E115" t="str">
            <v>320624197211273173</v>
          </cell>
          <cell r="F115">
            <v>13222158604</v>
          </cell>
          <cell r="G115" t="str">
            <v>在册</v>
          </cell>
          <cell r="H115" t="str">
            <v>中国人民财产保险股份有限公司南通市通州支公司</v>
          </cell>
          <cell r="I115" t="str">
            <v>履带式联合收割机</v>
          </cell>
        </row>
        <row r="116">
          <cell r="C116" t="str">
            <v>苏06V5245</v>
          </cell>
          <cell r="D116" t="str">
            <v>王远恒</v>
          </cell>
          <cell r="E116" t="str">
            <v>511527199101155335</v>
          </cell>
          <cell r="F116">
            <v>13458815432</v>
          </cell>
          <cell r="G116" t="str">
            <v>在册</v>
          </cell>
          <cell r="H116" t="str">
            <v>中国人民财产保险股份有限公司南通市通州支公司</v>
          </cell>
          <cell r="I116" t="str">
            <v>轮式拖拉机</v>
          </cell>
        </row>
        <row r="117">
          <cell r="C117" t="str">
            <v>苏0651570</v>
          </cell>
          <cell r="D117" t="str">
            <v>王桂楠</v>
          </cell>
          <cell r="E117" t="str">
            <v>320683199210075318</v>
          </cell>
          <cell r="F117">
            <v>15189411735</v>
          </cell>
          <cell r="G117" t="str">
            <v>在册</v>
          </cell>
          <cell r="H117" t="str">
            <v>中国人民财产保险股份有限公司南通市通州支公司</v>
          </cell>
          <cell r="I117" t="str">
            <v>履带式联合收割机</v>
          </cell>
        </row>
        <row r="118">
          <cell r="C118" t="str">
            <v>苏0650951</v>
          </cell>
          <cell r="D118" t="str">
            <v>张美平</v>
          </cell>
          <cell r="E118" t="str">
            <v>320624195605283658</v>
          </cell>
          <cell r="F118">
            <v>13222159759</v>
          </cell>
          <cell r="G118" t="str">
            <v>在册</v>
          </cell>
          <cell r="H118" t="str">
            <v>中国人民财产保险股份有限公司南通市通州支公司</v>
          </cell>
          <cell r="I118" t="str">
            <v>履带式联合收割机</v>
          </cell>
        </row>
        <row r="119">
          <cell r="C119" t="str">
            <v>苏06W5388</v>
          </cell>
          <cell r="D119" t="str">
            <v>张美平</v>
          </cell>
          <cell r="E119" t="str">
            <v>320624195605283658</v>
          </cell>
          <cell r="F119">
            <v>13222159759</v>
          </cell>
          <cell r="G119" t="str">
            <v>在册</v>
          </cell>
          <cell r="H119" t="str">
            <v>中国人民财产保险股份有限公司南通市通州支公司</v>
          </cell>
          <cell r="I119" t="str">
            <v>轮式拖拉机</v>
          </cell>
        </row>
        <row r="120">
          <cell r="C120" t="str">
            <v>苏06T5655</v>
          </cell>
          <cell r="D120" t="str">
            <v>张淑</v>
          </cell>
          <cell r="E120" t="str">
            <v>320624196807205329</v>
          </cell>
          <cell r="F120">
            <v>18068162898</v>
          </cell>
          <cell r="G120" t="str">
            <v>在册</v>
          </cell>
          <cell r="H120" t="str">
            <v>中国人民财产保险股份有限公司南通市通州支公司</v>
          </cell>
          <cell r="I120" t="str">
            <v>轮式拖拉机</v>
          </cell>
        </row>
        <row r="121">
          <cell r="C121" t="str">
            <v>苏06Y5566</v>
          </cell>
          <cell r="D121" t="str">
            <v>陈光明</v>
          </cell>
          <cell r="E121" t="str">
            <v>320624196505045155</v>
          </cell>
          <cell r="F121">
            <v>15896240318</v>
          </cell>
          <cell r="G121" t="str">
            <v>在册</v>
          </cell>
          <cell r="H121" t="str">
            <v>中国人民财产保险股份有限公司南通市通州支公司</v>
          </cell>
          <cell r="I121" t="str">
            <v>轮式拖拉机</v>
          </cell>
        </row>
        <row r="122">
          <cell r="C122" t="str">
            <v>苏0651172</v>
          </cell>
          <cell r="D122" t="str">
            <v>杨林林</v>
          </cell>
          <cell r="E122" t="str">
            <v>320683199111024718</v>
          </cell>
          <cell r="F122">
            <v>15162824820</v>
          </cell>
          <cell r="G122" t="str">
            <v>在册</v>
          </cell>
          <cell r="H122" t="str">
            <v>中国人民财产保险股份有限公司南通市通州支公司</v>
          </cell>
          <cell r="I122" t="str">
            <v>履带式联合收割机</v>
          </cell>
        </row>
        <row r="123">
          <cell r="C123" t="str">
            <v>苏06V5131</v>
          </cell>
          <cell r="D123" t="str">
            <v>宋加鹏</v>
          </cell>
          <cell r="E123" t="str">
            <v>340321198709042455</v>
          </cell>
          <cell r="F123">
            <v>18151336660</v>
          </cell>
          <cell r="G123" t="str">
            <v>在册</v>
          </cell>
          <cell r="H123" t="str">
            <v>中国人民财产保险股份有限公司南通市通州支公司</v>
          </cell>
          <cell r="I123" t="str">
            <v>轮式拖拉机</v>
          </cell>
        </row>
        <row r="124">
          <cell r="C124" t="str">
            <v>苏0651322</v>
          </cell>
          <cell r="D124" t="str">
            <v>王建均</v>
          </cell>
          <cell r="E124" t="str">
            <v>320624196806144878</v>
          </cell>
          <cell r="F124">
            <v>13584643769</v>
          </cell>
          <cell r="G124" t="str">
            <v>在册</v>
          </cell>
          <cell r="H124" t="str">
            <v>中国人民财产保险股份有限公司南通市通州支公司</v>
          </cell>
          <cell r="I124" t="str">
            <v>履带式联合收割机</v>
          </cell>
        </row>
        <row r="125">
          <cell r="C125" t="str">
            <v>苏06Y5519</v>
          </cell>
          <cell r="D125" t="str">
            <v>冯男楠</v>
          </cell>
          <cell r="E125" t="str">
            <v>320683198409283152</v>
          </cell>
          <cell r="F125">
            <v>18252477290</v>
          </cell>
          <cell r="G125" t="str">
            <v>在册</v>
          </cell>
          <cell r="H125" t="str">
            <v>中国人民财产保险股份有限公司南通市通州支公司</v>
          </cell>
          <cell r="I125" t="str">
            <v>轮式拖拉机</v>
          </cell>
        </row>
        <row r="126">
          <cell r="C126" t="str">
            <v>苏0651730</v>
          </cell>
          <cell r="D126" t="str">
            <v>顾青</v>
          </cell>
          <cell r="E126" t="str">
            <v>320624196303151857</v>
          </cell>
          <cell r="F126">
            <v>13003593172</v>
          </cell>
          <cell r="G126" t="str">
            <v>在册</v>
          </cell>
          <cell r="H126" t="str">
            <v>中国人民财产保险股份有限公司南通市通州支公司</v>
          </cell>
          <cell r="I126" t="str">
            <v>履带式联合收割机</v>
          </cell>
        </row>
        <row r="127">
          <cell r="C127" t="str">
            <v>苏0651722</v>
          </cell>
          <cell r="D127" t="str">
            <v>严学其</v>
          </cell>
          <cell r="E127" t="str">
            <v>320624196402241874</v>
          </cell>
          <cell r="F127">
            <v>13046767561</v>
          </cell>
          <cell r="G127" t="str">
            <v>在册</v>
          </cell>
          <cell r="H127" t="str">
            <v>中国人民财产保险股份有限公司南通市通州支公司</v>
          </cell>
          <cell r="I127" t="str">
            <v>履带式联合收割机</v>
          </cell>
        </row>
        <row r="128">
          <cell r="C128" t="str">
            <v>苏06V5300</v>
          </cell>
          <cell r="D128" t="str">
            <v>张文标</v>
          </cell>
          <cell r="E128" t="str">
            <v>450721200109064930</v>
          </cell>
          <cell r="F128">
            <v>19177745015</v>
          </cell>
          <cell r="G128" t="str">
            <v>在册</v>
          </cell>
          <cell r="H128" t="str">
            <v>中国人民财产保险股份有限公司南通市通州支公司</v>
          </cell>
          <cell r="I128" t="str">
            <v>轮式拖拉机</v>
          </cell>
        </row>
        <row r="129">
          <cell r="C129" t="str">
            <v>苏0651726</v>
          </cell>
          <cell r="D129" t="str">
            <v>单勇</v>
          </cell>
          <cell r="E129" t="str">
            <v>320624196308291859</v>
          </cell>
          <cell r="F129">
            <v>15862790475</v>
          </cell>
          <cell r="G129" t="str">
            <v>2025.4.29转如皋：卢王青</v>
          </cell>
          <cell r="H129" t="str">
            <v>中国人民财产保险股份有限公司南通市通州支公司</v>
          </cell>
          <cell r="I129" t="str">
            <v>履带式联合收割机</v>
          </cell>
        </row>
        <row r="130">
          <cell r="C130" t="str">
            <v>苏0651728</v>
          </cell>
          <cell r="D130" t="str">
            <v>曹建岐</v>
          </cell>
          <cell r="E130" t="str">
            <v>320624195611172890</v>
          </cell>
          <cell r="F130">
            <v>18114213906</v>
          </cell>
          <cell r="G130" t="str">
            <v>在册</v>
          </cell>
          <cell r="H130" t="str">
            <v>中国人民财产保险股份有限公司南通市通州支公司</v>
          </cell>
          <cell r="I130" t="str">
            <v>履带式联合收割机</v>
          </cell>
        </row>
        <row r="131">
          <cell r="C131" t="str">
            <v>苏0651756</v>
          </cell>
          <cell r="D131" t="str">
            <v>钱建东</v>
          </cell>
          <cell r="E131" t="str">
            <v>320683198110255317</v>
          </cell>
          <cell r="F131">
            <v>13951423239</v>
          </cell>
          <cell r="G131" t="str">
            <v>在册</v>
          </cell>
          <cell r="H131" t="str">
            <v>中国人民财产保险股份有限公司南通市通州支公司</v>
          </cell>
          <cell r="I131" t="str">
            <v>履带式联合收割机</v>
          </cell>
        </row>
        <row r="132">
          <cell r="C132" t="str">
            <v>苏0650834</v>
          </cell>
          <cell r="D132" t="str">
            <v>周国华</v>
          </cell>
          <cell r="E132" t="str">
            <v>320624196005084852</v>
          </cell>
          <cell r="F132">
            <v>15996696268</v>
          </cell>
          <cell r="G132" t="str">
            <v>在册</v>
          </cell>
          <cell r="H132" t="str">
            <v>中国人民财产保险股份有限公司南通市通州支公司</v>
          </cell>
          <cell r="I132" t="str">
            <v>履带式联合收割机</v>
          </cell>
        </row>
        <row r="133">
          <cell r="C133" t="str">
            <v>苏0651643</v>
          </cell>
          <cell r="D133" t="str">
            <v>徐胜东</v>
          </cell>
          <cell r="E133" t="str">
            <v>320683198001154111</v>
          </cell>
          <cell r="F133">
            <v>13275290112</v>
          </cell>
          <cell r="G133" t="str">
            <v>在册</v>
          </cell>
          <cell r="H133" t="str">
            <v>中国人民财产保险股份有限公司南通市通州支公司</v>
          </cell>
          <cell r="I133" t="str">
            <v>履带式联合收割机</v>
          </cell>
        </row>
        <row r="134">
          <cell r="C134" t="str">
            <v>苏0651332</v>
          </cell>
          <cell r="D134" t="str">
            <v>刘志新</v>
          </cell>
          <cell r="E134" t="str">
            <v>320624196108305013</v>
          </cell>
          <cell r="F134">
            <v>13912262290</v>
          </cell>
          <cell r="G134" t="str">
            <v>在册</v>
          </cell>
          <cell r="H134" t="str">
            <v>中国人民财产保险股份有限公司南通市通州支公司</v>
          </cell>
          <cell r="I134" t="str">
            <v>手扶拖拉机运输机组</v>
          </cell>
        </row>
        <row r="135">
          <cell r="C135" t="str">
            <v>苏0651366</v>
          </cell>
          <cell r="D135" t="str">
            <v>卞进</v>
          </cell>
          <cell r="E135" t="str">
            <v>320624196910190452</v>
          </cell>
          <cell r="F135">
            <v>13063565288</v>
          </cell>
          <cell r="G135" t="str">
            <v>在册</v>
          </cell>
          <cell r="H135" t="str">
            <v>中国人民财产保险股份有限公司南通市通州支公司</v>
          </cell>
          <cell r="I135" t="str">
            <v>履带式联合收割机</v>
          </cell>
        </row>
        <row r="136">
          <cell r="C136" t="str">
            <v>苏06T5416</v>
          </cell>
          <cell r="D136" t="str">
            <v>张雄</v>
          </cell>
          <cell r="E136" t="str">
            <v>320624196503021934</v>
          </cell>
          <cell r="F136">
            <v>13057057511</v>
          </cell>
          <cell r="G136" t="str">
            <v>在册</v>
          </cell>
          <cell r="H136" t="str">
            <v>中国人民财产保险股份有限公司南通市通州支公司</v>
          </cell>
          <cell r="I136" t="str">
            <v>轮式拖拉机</v>
          </cell>
        </row>
        <row r="137">
          <cell r="C137" t="str">
            <v>苏0651469</v>
          </cell>
          <cell r="D137" t="str">
            <v>季宏新</v>
          </cell>
          <cell r="E137" t="str">
            <v>320624197407053957</v>
          </cell>
          <cell r="F137">
            <v>13862820851</v>
          </cell>
          <cell r="G137" t="str">
            <v>在册</v>
          </cell>
          <cell r="H137" t="str">
            <v>中国人民财产保险股份有限公司南通市通州支公司</v>
          </cell>
          <cell r="I137" t="str">
            <v>履带式联合收割机</v>
          </cell>
        </row>
        <row r="138">
          <cell r="C138" t="str">
            <v>苏0651401</v>
          </cell>
          <cell r="D138" t="str">
            <v>曹永建</v>
          </cell>
          <cell r="E138" t="str">
            <v>320624197506093954</v>
          </cell>
          <cell r="F138">
            <v>13862825733</v>
          </cell>
          <cell r="G138" t="str">
            <v>在册</v>
          </cell>
          <cell r="H138" t="str">
            <v>中国人民财产保险股份有限公司南通市通州支公司</v>
          </cell>
          <cell r="I138" t="str">
            <v>履带式联合收割机</v>
          </cell>
        </row>
        <row r="139">
          <cell r="C139" t="str">
            <v>苏06V5556</v>
          </cell>
          <cell r="D139" t="str">
            <v>通州区十总镇穗丰家庭农场</v>
          </cell>
          <cell r="E139" t="str">
            <v>92320612MA1N9J262R</v>
          </cell>
          <cell r="F139">
            <v>13921488079</v>
          </cell>
          <cell r="G139" t="str">
            <v>在册</v>
          </cell>
          <cell r="H139" t="str">
            <v>中国人民财产保险股份有限公司南通市通州支公司</v>
          </cell>
          <cell r="I139" t="str">
            <v>轮式拖拉机</v>
          </cell>
        </row>
        <row r="140">
          <cell r="C140" t="str">
            <v>苏0651875</v>
          </cell>
          <cell r="D140" t="str">
            <v>施新华</v>
          </cell>
          <cell r="E140" t="str">
            <v>320624196812254133</v>
          </cell>
          <cell r="F140">
            <v>13814733879</v>
          </cell>
          <cell r="G140" t="str">
            <v>在册</v>
          </cell>
          <cell r="H140" t="str">
            <v>中国人民财产保险股份有限公司南通市通州支公司</v>
          </cell>
          <cell r="I140" t="str">
            <v>履带式联合收割机</v>
          </cell>
        </row>
        <row r="141">
          <cell r="C141" t="str">
            <v>苏0651405</v>
          </cell>
          <cell r="D141" t="str">
            <v>曹小飞</v>
          </cell>
          <cell r="E141" t="str">
            <v>320683198509064854</v>
          </cell>
          <cell r="F141">
            <v>19555017936</v>
          </cell>
          <cell r="G141" t="str">
            <v>2025.3.4转刘桥：吴光泉</v>
          </cell>
          <cell r="H141" t="str">
            <v>中国人民财产保险股份有限公司南通市通州支公司</v>
          </cell>
          <cell r="I141" t="str">
            <v>履带式联合收割机</v>
          </cell>
        </row>
        <row r="142">
          <cell r="C142" t="str">
            <v>苏06V5292</v>
          </cell>
          <cell r="D142" t="str">
            <v>胡勇生</v>
          </cell>
          <cell r="E142" t="str">
            <v>320624195504034556</v>
          </cell>
          <cell r="F142">
            <v>17851661723</v>
          </cell>
          <cell r="G142" t="str">
            <v>在册</v>
          </cell>
          <cell r="H142" t="str">
            <v>中国人民财产保险股份有限公司南通市通州支公司</v>
          </cell>
          <cell r="I142" t="str">
            <v>轮式拖拉机</v>
          </cell>
        </row>
        <row r="143">
          <cell r="C143" t="str">
            <v>苏06V5299</v>
          </cell>
          <cell r="D143" t="str">
            <v>刘俊</v>
          </cell>
          <cell r="E143" t="str">
            <v>320683197908203159</v>
          </cell>
          <cell r="F143">
            <v>15806282979</v>
          </cell>
          <cell r="G143" t="str">
            <v>在册</v>
          </cell>
          <cell r="H143" t="str">
            <v>中国人民财产保险股份有限公司南通市通州支公司</v>
          </cell>
          <cell r="I143" t="str">
            <v>轮式拖拉机</v>
          </cell>
        </row>
        <row r="144">
          <cell r="C144" t="str">
            <v>苏06V5285</v>
          </cell>
          <cell r="D144" t="str">
            <v>宋卫兵</v>
          </cell>
          <cell r="E144" t="str">
            <v>320624197306105316</v>
          </cell>
          <cell r="F144">
            <v>18012292109</v>
          </cell>
          <cell r="G144" t="str">
            <v>在册</v>
          </cell>
          <cell r="H144" t="str">
            <v>中国人民财产保险股份有限公司南通市通州支公司</v>
          </cell>
          <cell r="I144" t="str">
            <v>轮式拖拉机</v>
          </cell>
        </row>
        <row r="145">
          <cell r="C145" t="str">
            <v>苏06V5282</v>
          </cell>
          <cell r="D145" t="str">
            <v>通州区刘桥镇泽明家庭农场</v>
          </cell>
          <cell r="E145" t="str">
            <v>92320612MA23FCUQ1F</v>
          </cell>
          <cell r="F145">
            <v>18936218889</v>
          </cell>
          <cell r="G145" t="str">
            <v>在册</v>
          </cell>
          <cell r="H145" t="str">
            <v>中国人民财产保险股份有限公司南通市通州支公司</v>
          </cell>
          <cell r="I145" t="str">
            <v>轮式拖拉机</v>
          </cell>
        </row>
        <row r="146">
          <cell r="C146" t="str">
            <v>苏0651745</v>
          </cell>
          <cell r="D146" t="str">
            <v>宋锦华</v>
          </cell>
          <cell r="E146" t="str">
            <v>320624196804245333</v>
          </cell>
          <cell r="F146">
            <v>13773733011</v>
          </cell>
          <cell r="G146" t="str">
            <v>在册</v>
          </cell>
          <cell r="H146" t="str">
            <v>中国人民财产保险股份有限公司南通市通州支公司</v>
          </cell>
          <cell r="I146" t="str">
            <v>履带式联合收割机</v>
          </cell>
        </row>
        <row r="147">
          <cell r="C147" t="str">
            <v>苏0651719</v>
          </cell>
          <cell r="D147" t="str">
            <v>闻建</v>
          </cell>
          <cell r="E147" t="str">
            <v>320624197211135037</v>
          </cell>
          <cell r="F147">
            <v>13962848458</v>
          </cell>
          <cell r="G147" t="str">
            <v>在册</v>
          </cell>
          <cell r="H147" t="str">
            <v>中国人民财产保险股份有限公司南通市通州支公司</v>
          </cell>
          <cell r="I147" t="str">
            <v>履带式联合收割机</v>
          </cell>
        </row>
        <row r="148">
          <cell r="C148" t="str">
            <v>苏0651739</v>
          </cell>
          <cell r="D148" t="str">
            <v>徐红军</v>
          </cell>
          <cell r="E148" t="str">
            <v>320624197405205152</v>
          </cell>
          <cell r="F148">
            <v>18351419837</v>
          </cell>
          <cell r="G148" t="str">
            <v>在册</v>
          </cell>
          <cell r="H148" t="str">
            <v>中国人民财产保险股份有限公司南通市通州支公司</v>
          </cell>
          <cell r="I148" t="str">
            <v>履带式联合收割机</v>
          </cell>
        </row>
        <row r="149">
          <cell r="C149" t="str">
            <v>苏0651159</v>
          </cell>
          <cell r="D149" t="str">
            <v>顾井周</v>
          </cell>
          <cell r="E149" t="str">
            <v>320624196711124719</v>
          </cell>
          <cell r="F149">
            <v>13912427762</v>
          </cell>
          <cell r="G149" t="str">
            <v>在册</v>
          </cell>
          <cell r="H149" t="str">
            <v>中国人民财产保险股份有限公司南通市通州支公司</v>
          </cell>
          <cell r="I149" t="str">
            <v>履带式联合收割机</v>
          </cell>
        </row>
        <row r="150">
          <cell r="C150" t="str">
            <v>苏06W5520</v>
          </cell>
          <cell r="D150" t="str">
            <v>黄仲明</v>
          </cell>
          <cell r="E150" t="str">
            <v>320624196304300412</v>
          </cell>
          <cell r="F150">
            <v>13862811770</v>
          </cell>
          <cell r="G150" t="str">
            <v>在册</v>
          </cell>
          <cell r="H150" t="str">
            <v>中国人民财产保险股份有限公司南通市通州支公司</v>
          </cell>
          <cell r="I150" t="str">
            <v>轮式拖拉机</v>
          </cell>
        </row>
        <row r="151">
          <cell r="C151" t="str">
            <v>苏06T5703</v>
          </cell>
          <cell r="D151" t="str">
            <v>方正伟</v>
          </cell>
          <cell r="E151" t="str">
            <v>340321198509202450</v>
          </cell>
          <cell r="F151">
            <v>17388028990</v>
          </cell>
          <cell r="G151" t="str">
            <v>在册</v>
          </cell>
          <cell r="H151" t="str">
            <v>中国人民财产保险股份有限公司南通市通州支公司</v>
          </cell>
          <cell r="I151" t="str">
            <v>轮式拖拉机</v>
          </cell>
        </row>
        <row r="152">
          <cell r="C152" t="str">
            <v>苏06T5673</v>
          </cell>
          <cell r="D152" t="str">
            <v>方保利</v>
          </cell>
          <cell r="E152" t="str">
            <v>340321198605182138</v>
          </cell>
          <cell r="F152">
            <v>13866487072</v>
          </cell>
          <cell r="G152" t="str">
            <v>在册</v>
          </cell>
          <cell r="H152" t="str">
            <v>中国人民财产保险股份有限公司南通市通州支公司</v>
          </cell>
          <cell r="I152" t="str">
            <v>轮式拖拉机</v>
          </cell>
        </row>
        <row r="153">
          <cell r="C153" t="str">
            <v>苏06T5856</v>
          </cell>
          <cell r="D153" t="str">
            <v>朱汗青</v>
          </cell>
          <cell r="E153" t="str">
            <v>340621198909029331</v>
          </cell>
          <cell r="F153">
            <v>18862776568</v>
          </cell>
          <cell r="G153" t="str">
            <v>在册</v>
          </cell>
          <cell r="H153" t="str">
            <v>中国人民财产保险股份有限公司南通市通州支公司</v>
          </cell>
          <cell r="I153" t="str">
            <v>轮式拖拉机</v>
          </cell>
        </row>
        <row r="154">
          <cell r="C154" t="str">
            <v>苏06V5290</v>
          </cell>
          <cell r="D154" t="str">
            <v>张凤华</v>
          </cell>
          <cell r="E154" t="str">
            <v>320683198012183524</v>
          </cell>
          <cell r="F154">
            <v>15250694949</v>
          </cell>
          <cell r="G154" t="str">
            <v>在册</v>
          </cell>
          <cell r="H154" t="str">
            <v>中国人民财产保险股份有限公司南通市通州支公司</v>
          </cell>
          <cell r="I154" t="str">
            <v>轮式拖拉机</v>
          </cell>
        </row>
        <row r="155">
          <cell r="C155" t="str">
            <v>苏0651476</v>
          </cell>
          <cell r="D155" t="str">
            <v>潘新峰</v>
          </cell>
          <cell r="E155" t="str">
            <v>320624197109183016</v>
          </cell>
          <cell r="F155">
            <v>13485296946</v>
          </cell>
          <cell r="G155" t="str">
            <v>在册</v>
          </cell>
          <cell r="H155" t="str">
            <v>中国人民财产保险股份有限公司南通市通州支公司</v>
          </cell>
          <cell r="I155" t="str">
            <v>履带式联合收割机</v>
          </cell>
        </row>
        <row r="156">
          <cell r="C156" t="str">
            <v>苏06V5498</v>
          </cell>
          <cell r="D156" t="str">
            <v>通州区石港镇冬顺家庭农场</v>
          </cell>
          <cell r="E156" t="str">
            <v>92320612MA1XKF1D12</v>
          </cell>
          <cell r="F156">
            <v>13814749662</v>
          </cell>
          <cell r="G156" t="str">
            <v>在册</v>
          </cell>
          <cell r="H156" t="str">
            <v>中国人民财产保险股份有限公司南通市通州支公司</v>
          </cell>
          <cell r="I156" t="str">
            <v>轮式拖拉机</v>
          </cell>
        </row>
        <row r="157">
          <cell r="C157" t="str">
            <v>苏0651460</v>
          </cell>
          <cell r="D157" t="str">
            <v>徐益锋</v>
          </cell>
          <cell r="E157" t="str">
            <v>320683198811234711</v>
          </cell>
          <cell r="F157">
            <v>18260520110</v>
          </cell>
          <cell r="G157" t="str">
            <v>在册</v>
          </cell>
          <cell r="H157" t="str">
            <v>中国人民财产保险股份有限公司南通市通州支公司</v>
          </cell>
          <cell r="I157" t="str">
            <v>履带式联合收割机</v>
          </cell>
        </row>
        <row r="158">
          <cell r="C158" t="str">
            <v>苏06V5529</v>
          </cell>
          <cell r="D158" t="str">
            <v>成正林</v>
          </cell>
          <cell r="E158" t="str">
            <v>320624196803115350</v>
          </cell>
          <cell r="F158">
            <v>18051315685</v>
          </cell>
          <cell r="G158" t="str">
            <v>在册</v>
          </cell>
          <cell r="H158" t="str">
            <v>中国人民财产保险股份有限公司南通市通州支公司</v>
          </cell>
          <cell r="I158" t="str">
            <v>轮式拖拉机</v>
          </cell>
        </row>
        <row r="159">
          <cell r="C159" t="str">
            <v>苏06V5526</v>
          </cell>
          <cell r="D159" t="str">
            <v>通州区刘桥镇玉霞家庭农场</v>
          </cell>
          <cell r="E159" t="str">
            <v>92320612MA1NLTCU5G</v>
          </cell>
          <cell r="F159">
            <v>18012292022</v>
          </cell>
          <cell r="G159" t="str">
            <v>在册</v>
          </cell>
          <cell r="H159" t="str">
            <v>中国人民财产保险股份有限公司南通市通州支公司</v>
          </cell>
          <cell r="I159" t="str">
            <v>轮式拖拉机</v>
          </cell>
        </row>
        <row r="160">
          <cell r="C160" t="str">
            <v>苏06V5492</v>
          </cell>
          <cell r="D160" t="str">
            <v>张洪均</v>
          </cell>
          <cell r="E160" t="str">
            <v>320624196608060411</v>
          </cell>
          <cell r="F160">
            <v>17372888168</v>
          </cell>
          <cell r="G160" t="str">
            <v>在册</v>
          </cell>
          <cell r="H160" t="str">
            <v>中国人民财产保险股份有限公司南通市通州支公司</v>
          </cell>
          <cell r="I160" t="str">
            <v>轮式拖拉机</v>
          </cell>
        </row>
        <row r="161">
          <cell r="C161" t="str">
            <v>苏06V5509</v>
          </cell>
          <cell r="D161" t="str">
            <v>谢保护</v>
          </cell>
          <cell r="E161" t="str">
            <v>340321198506261797</v>
          </cell>
          <cell r="F161">
            <v>18360009187</v>
          </cell>
          <cell r="G161" t="str">
            <v>在册</v>
          </cell>
          <cell r="H161" t="str">
            <v>中国人民财产保险股份有限公司南通市通州支公司</v>
          </cell>
          <cell r="I161" t="str">
            <v>轮式拖拉机</v>
          </cell>
        </row>
        <row r="162">
          <cell r="C162" t="str">
            <v>苏0651712</v>
          </cell>
          <cell r="D162" t="str">
            <v>南通启杰农机专业合作社</v>
          </cell>
          <cell r="E162" t="str">
            <v>93320612MA1MHA949K</v>
          </cell>
          <cell r="F162">
            <v>13962803692</v>
          </cell>
          <cell r="G162" t="str">
            <v>在册</v>
          </cell>
          <cell r="H162" t="str">
            <v>中国人民财产保险股份有限公司南通市通州支公司</v>
          </cell>
          <cell r="I162" t="str">
            <v>履带式联合收割机</v>
          </cell>
        </row>
        <row r="163">
          <cell r="C163" t="str">
            <v>苏06V5281</v>
          </cell>
          <cell r="D163" t="str">
            <v>焦二平</v>
          </cell>
          <cell r="E163" t="str">
            <v>320723197808042449</v>
          </cell>
          <cell r="F163">
            <v>18260523395</v>
          </cell>
          <cell r="G163" t="str">
            <v>在册</v>
          </cell>
          <cell r="H163" t="str">
            <v>中国人民财产保险股份有限公司南通市通州支公司</v>
          </cell>
          <cell r="I163" t="str">
            <v>轮式拖拉机</v>
          </cell>
        </row>
        <row r="164">
          <cell r="C164" t="str">
            <v>苏0651545</v>
          </cell>
          <cell r="D164" t="str">
            <v>葛锁</v>
          </cell>
          <cell r="E164" t="str">
            <v>320624196310053817</v>
          </cell>
          <cell r="F164">
            <v>17701482778</v>
          </cell>
          <cell r="G164" t="str">
            <v>在册</v>
          </cell>
          <cell r="H164" t="str">
            <v>中国人民财产保险股份有限公司南通市通州支公司</v>
          </cell>
          <cell r="I164" t="str">
            <v>履带式联合收割机</v>
          </cell>
        </row>
        <row r="165">
          <cell r="C165" t="str">
            <v>苏06V5135</v>
          </cell>
          <cell r="D165" t="str">
            <v>胡方玉</v>
          </cell>
          <cell r="E165" t="str">
            <v>412322197010303318</v>
          </cell>
          <cell r="F165">
            <v>15162829373</v>
          </cell>
          <cell r="G165" t="str">
            <v>在册</v>
          </cell>
          <cell r="H165" t="str">
            <v>中国人民财产保险股份有限公司南通市通州支公司</v>
          </cell>
          <cell r="I165" t="str">
            <v>轮式拖拉机</v>
          </cell>
        </row>
        <row r="166">
          <cell r="C166" t="str">
            <v>苏0651593</v>
          </cell>
          <cell r="D166" t="str">
            <v>张晓建</v>
          </cell>
          <cell r="E166" t="str">
            <v>320624196911194551</v>
          </cell>
          <cell r="F166">
            <v>18362171168</v>
          </cell>
          <cell r="G166" t="str">
            <v>在册</v>
          </cell>
          <cell r="H166" t="str">
            <v>中国人民财产保险股份有限公司南通市通州支公司</v>
          </cell>
          <cell r="I166" t="str">
            <v>履带式联合收割机</v>
          </cell>
        </row>
        <row r="167">
          <cell r="C167" t="str">
            <v>苏06V5803</v>
          </cell>
          <cell r="D167" t="str">
            <v>唐亚洲</v>
          </cell>
          <cell r="E167" t="str">
            <v>342224196910200853</v>
          </cell>
          <cell r="F167">
            <v>13142918380</v>
          </cell>
          <cell r="G167" t="str">
            <v>在册</v>
          </cell>
          <cell r="H167" t="str">
            <v>中国人民财产保险股份有限公司南通市通州支公司</v>
          </cell>
          <cell r="I167" t="str">
            <v>轮式拖拉机</v>
          </cell>
        </row>
        <row r="168">
          <cell r="C168" t="str">
            <v>苏0652081</v>
          </cell>
          <cell r="D168" t="str">
            <v>张永兵</v>
          </cell>
          <cell r="E168" t="str">
            <v>320624196201243179</v>
          </cell>
          <cell r="F168">
            <v>13083570988</v>
          </cell>
          <cell r="G168" t="str">
            <v>在册</v>
          </cell>
          <cell r="H168" t="str">
            <v>中国人民财产保险股份有限公司南通市通州支公司</v>
          </cell>
          <cell r="I168" t="str">
            <v>履带式联合收割机</v>
          </cell>
        </row>
        <row r="169">
          <cell r="C169" t="str">
            <v>苏06V5823</v>
          </cell>
          <cell r="D169" t="str">
            <v>李为国</v>
          </cell>
          <cell r="E169" t="str">
            <v>32038219920428943X</v>
          </cell>
          <cell r="F169">
            <v>18118588244</v>
          </cell>
          <cell r="G169" t="str">
            <v>在册</v>
          </cell>
          <cell r="H169" t="str">
            <v>中国人民财产保险股份有限公司南通市通州支公司</v>
          </cell>
          <cell r="I169" t="str">
            <v>轮式拖拉机</v>
          </cell>
        </row>
        <row r="170">
          <cell r="C170" t="str">
            <v>苏06V5816</v>
          </cell>
          <cell r="D170" t="str">
            <v>通州区十总镇春优家庭农场</v>
          </cell>
          <cell r="E170" t="str">
            <v>92320612MA1Y6YR66W</v>
          </cell>
          <cell r="F170">
            <v>18071629658</v>
          </cell>
          <cell r="G170" t="str">
            <v>在册</v>
          </cell>
          <cell r="H170" t="str">
            <v>中国人民财产保险股份有限公司南通市通州支公司</v>
          </cell>
          <cell r="I170" t="str">
            <v>轮式拖拉机</v>
          </cell>
        </row>
        <row r="171">
          <cell r="C171" t="str">
            <v>苏06V5812</v>
          </cell>
          <cell r="D171" t="str">
            <v>邱国建</v>
          </cell>
          <cell r="E171" t="str">
            <v>320624196204043017</v>
          </cell>
          <cell r="F171">
            <v>13814747609</v>
          </cell>
          <cell r="G171" t="str">
            <v>在册</v>
          </cell>
          <cell r="H171" t="str">
            <v>中国人民财产保险股份有限公司南通市通州支公司</v>
          </cell>
          <cell r="I171" t="str">
            <v>轮式拖拉机</v>
          </cell>
        </row>
        <row r="172">
          <cell r="C172" t="str">
            <v>苏0652065</v>
          </cell>
          <cell r="D172" t="str">
            <v>朱建兵</v>
          </cell>
          <cell r="E172" t="str">
            <v>320624197707133174</v>
          </cell>
          <cell r="F172">
            <v>13584648196</v>
          </cell>
          <cell r="G172" t="str">
            <v>在册</v>
          </cell>
          <cell r="H172" t="str">
            <v>中国人民财产保险股份有限公司南通市通州支公司</v>
          </cell>
          <cell r="I172" t="str">
            <v>履带式联合收割机</v>
          </cell>
        </row>
        <row r="173">
          <cell r="C173" t="str">
            <v>苏06T5663</v>
          </cell>
          <cell r="D173" t="str">
            <v>郑强</v>
          </cell>
          <cell r="E173" t="str">
            <v>330182198209191710</v>
          </cell>
          <cell r="F173">
            <v>18851327016</v>
          </cell>
          <cell r="G173" t="str">
            <v>在册</v>
          </cell>
          <cell r="H173" t="str">
            <v>中国人民财产保险股份有限公司南通市通州支公司</v>
          </cell>
          <cell r="I173" t="str">
            <v>轮式拖拉机</v>
          </cell>
        </row>
        <row r="174">
          <cell r="C174" t="str">
            <v>苏0652085</v>
          </cell>
          <cell r="D174" t="str">
            <v>马永涛</v>
          </cell>
          <cell r="E174" t="str">
            <v>320624195404120414</v>
          </cell>
          <cell r="F174">
            <v>13222158787</v>
          </cell>
          <cell r="G174" t="str">
            <v>在册</v>
          </cell>
          <cell r="H174" t="str">
            <v>中国人民财产保险股份有限公司南通市通州支公司</v>
          </cell>
          <cell r="I174" t="str">
            <v>履带式联合收割机</v>
          </cell>
        </row>
        <row r="175">
          <cell r="C175" t="str">
            <v>苏06V5155</v>
          </cell>
          <cell r="D175" t="str">
            <v>周志永</v>
          </cell>
          <cell r="E175" t="str">
            <v>362525198801161213</v>
          </cell>
          <cell r="F175">
            <v>18666680605</v>
          </cell>
          <cell r="G175" t="str">
            <v>在册</v>
          </cell>
          <cell r="H175" t="str">
            <v>中国人民财产保险股份有限公司南通市通州支公司</v>
          </cell>
          <cell r="I175" t="str">
            <v>轮式拖拉机</v>
          </cell>
        </row>
        <row r="176">
          <cell r="C176" t="str">
            <v>苏06V5255</v>
          </cell>
          <cell r="D176" t="str">
            <v>宋宗才</v>
          </cell>
          <cell r="E176" t="str">
            <v>342422197202061111</v>
          </cell>
          <cell r="F176" t="str">
            <v>13505546091</v>
          </cell>
          <cell r="G176" t="str">
            <v>在册</v>
          </cell>
          <cell r="H176" t="str">
            <v>中国人民财产保险股份有限公司南通市通州支公司</v>
          </cell>
          <cell r="I176" t="str">
            <v>轮式拖拉机</v>
          </cell>
        </row>
        <row r="177">
          <cell r="C177" t="str">
            <v>苏06T5755</v>
          </cell>
          <cell r="D177" t="str">
            <v>孔为杰</v>
          </cell>
          <cell r="E177" t="str">
            <v>340321198511042230</v>
          </cell>
          <cell r="F177" t="str">
            <v>13585845196</v>
          </cell>
          <cell r="G177" t="str">
            <v>在册</v>
          </cell>
          <cell r="H177" t="str">
            <v>中国人民财产保险股份有限公司南通市通州支公司</v>
          </cell>
          <cell r="I177" t="str">
            <v>轮式拖拉机</v>
          </cell>
        </row>
        <row r="178">
          <cell r="C178" t="str">
            <v>苏06T5645</v>
          </cell>
          <cell r="D178" t="str">
            <v>宁利明</v>
          </cell>
          <cell r="E178" t="str">
            <v>412321198208193319</v>
          </cell>
          <cell r="F178" t="str">
            <v>18012898818</v>
          </cell>
          <cell r="G178" t="str">
            <v>在册</v>
          </cell>
          <cell r="H178" t="str">
            <v>中国人民财产保险股份有限公司南通市通州支公司</v>
          </cell>
          <cell r="I178" t="str">
            <v>轮式拖拉机</v>
          </cell>
        </row>
        <row r="179">
          <cell r="C179" t="str">
            <v>苏06T5510</v>
          </cell>
          <cell r="D179" t="str">
            <v>黄盛宾</v>
          </cell>
          <cell r="E179" t="str">
            <v>362525198208205414</v>
          </cell>
          <cell r="F179" t="str">
            <v>13755959975</v>
          </cell>
          <cell r="G179" t="str">
            <v>在册</v>
          </cell>
          <cell r="H179" t="str">
            <v>中国人民财产保险股份有限公司南通市通州支公司</v>
          </cell>
          <cell r="I179" t="str">
            <v>轮式拖拉机</v>
          </cell>
        </row>
        <row r="180">
          <cell r="C180" t="str">
            <v>苏06V5273</v>
          </cell>
          <cell r="D180" t="str">
            <v>孔为杰</v>
          </cell>
          <cell r="E180" t="str">
            <v>340321198511042230</v>
          </cell>
          <cell r="F180" t="str">
            <v>13328066761</v>
          </cell>
          <cell r="G180" t="str">
            <v>在册</v>
          </cell>
          <cell r="H180" t="str">
            <v>中国人民财产保险股份有限公司南通市通州支公司</v>
          </cell>
          <cell r="I180" t="str">
            <v>轮式拖拉机</v>
          </cell>
        </row>
        <row r="181">
          <cell r="C181" t="str">
            <v>苏06V5511</v>
          </cell>
          <cell r="D181" t="str">
            <v>傅云贵</v>
          </cell>
          <cell r="E181" t="str">
            <v>512226197506217310</v>
          </cell>
          <cell r="F181" t="str">
            <v>13584644802</v>
          </cell>
          <cell r="G181" t="str">
            <v>在册</v>
          </cell>
          <cell r="H181" t="str">
            <v>中国人民财产保险股份有限公司南通市通州支公司</v>
          </cell>
          <cell r="I181" t="str">
            <v>轮式拖拉机</v>
          </cell>
        </row>
        <row r="182">
          <cell r="C182" t="str">
            <v>苏06T5769</v>
          </cell>
          <cell r="D182" t="str">
            <v>杨庆龙</v>
          </cell>
          <cell r="E182" t="str">
            <v>371325198803171634</v>
          </cell>
          <cell r="F182" t="str">
            <v>15020690070</v>
          </cell>
          <cell r="G182" t="str">
            <v>在册</v>
          </cell>
          <cell r="H182" t="str">
            <v>中国人民财产保险股份有限公司南通市通州支公司</v>
          </cell>
          <cell r="I182" t="str">
            <v>轮式拖拉机</v>
          </cell>
        </row>
        <row r="183">
          <cell r="C183" t="str">
            <v>苏06V5441</v>
          </cell>
          <cell r="D183" t="str">
            <v>孙彪</v>
          </cell>
          <cell r="E183" t="str">
            <v>340321200306263093</v>
          </cell>
          <cell r="F183">
            <v>18655232944</v>
          </cell>
          <cell r="G183" t="str">
            <v>在册</v>
          </cell>
          <cell r="H183" t="str">
            <v>中国人民财产保险股份有限公司南通市通州支公司</v>
          </cell>
          <cell r="I183" t="str">
            <v>轮式拖拉机</v>
          </cell>
        </row>
        <row r="184">
          <cell r="C184" t="str">
            <v>苏06V5346</v>
          </cell>
          <cell r="D184" t="str">
            <v>高富余</v>
          </cell>
          <cell r="E184" t="str">
            <v>412322197705126610</v>
          </cell>
          <cell r="F184">
            <v>18637006565</v>
          </cell>
          <cell r="G184" t="str">
            <v>在册</v>
          </cell>
          <cell r="H184" t="str">
            <v>中国人民财产保险股份有限公司南通市通州支公司</v>
          </cell>
          <cell r="I184" t="str">
            <v>轮式拖拉机</v>
          </cell>
        </row>
        <row r="185">
          <cell r="C185" t="str">
            <v>苏0652109</v>
          </cell>
          <cell r="D185" t="str">
            <v>潘新峰</v>
          </cell>
          <cell r="E185" t="str">
            <v>320624197109183016</v>
          </cell>
          <cell r="F185">
            <v>13485296946</v>
          </cell>
          <cell r="G185" t="str">
            <v>在册</v>
          </cell>
          <cell r="H185" t="str">
            <v>中国人民财产保险股份有限公司南通市通州支公司</v>
          </cell>
          <cell r="I185" t="str">
            <v>履带式联合收割机</v>
          </cell>
        </row>
        <row r="186">
          <cell r="C186" t="str">
            <v>苏0650966</v>
          </cell>
          <cell r="D186" t="str">
            <v>陈恒</v>
          </cell>
          <cell r="E186" t="str">
            <v>320624196810155158</v>
          </cell>
          <cell r="F186">
            <v>13862834635</v>
          </cell>
          <cell r="G186" t="str">
            <v>2025.8.26转刘桥：司建刚</v>
          </cell>
          <cell r="H186" t="str">
            <v>中国人民财产保险股份有限公司南通市通州支公司</v>
          </cell>
          <cell r="I186" t="str">
            <v>履带式联合收割机</v>
          </cell>
        </row>
        <row r="187">
          <cell r="C187" t="str">
            <v>苏06V5826</v>
          </cell>
          <cell r="D187" t="str">
            <v>刘卫建</v>
          </cell>
          <cell r="E187" t="str">
            <v>320624197008194314</v>
          </cell>
          <cell r="F187">
            <v>13814730664</v>
          </cell>
          <cell r="G187" t="str">
            <v>在册</v>
          </cell>
          <cell r="H187" t="str">
            <v>中国人民财产保险股份有限公司南通市通州支公司</v>
          </cell>
          <cell r="I187" t="str">
            <v>轮式拖拉机</v>
          </cell>
        </row>
        <row r="188">
          <cell r="C188" t="str">
            <v>苏0652082</v>
          </cell>
          <cell r="D188" t="str">
            <v>朱海军</v>
          </cell>
          <cell r="E188" t="str">
            <v>320683198911073011</v>
          </cell>
          <cell r="F188">
            <v>15371737082</v>
          </cell>
          <cell r="G188" t="str">
            <v>在册</v>
          </cell>
          <cell r="H188" t="str">
            <v>中国人民财产保险股份有限公司南通市通州支公司</v>
          </cell>
          <cell r="I188" t="str">
            <v>履带式联合收割机</v>
          </cell>
        </row>
        <row r="189">
          <cell r="C189" t="str">
            <v>苏0652078</v>
          </cell>
          <cell r="D189" t="str">
            <v>周汉言</v>
          </cell>
          <cell r="E189" t="str">
            <v>320624196308285176</v>
          </cell>
          <cell r="F189">
            <v>15950861938</v>
          </cell>
          <cell r="G189" t="str">
            <v>在册</v>
          </cell>
          <cell r="H189" t="str">
            <v>中国人民财产保险股份有限公司南通市通州支公司</v>
          </cell>
          <cell r="I189" t="str">
            <v>履带式联合收割机</v>
          </cell>
        </row>
        <row r="190">
          <cell r="C190" t="str">
            <v>苏0652056</v>
          </cell>
          <cell r="D190" t="str">
            <v>季作飞</v>
          </cell>
          <cell r="E190" t="str">
            <v>320624196612170437</v>
          </cell>
          <cell r="F190">
            <v>13228854828</v>
          </cell>
          <cell r="G190" t="str">
            <v>在册</v>
          </cell>
          <cell r="H190" t="str">
            <v>中国人民财产保险股份有限公司南通市通州支公司</v>
          </cell>
          <cell r="I190" t="str">
            <v>履带式联合收割机</v>
          </cell>
        </row>
        <row r="191">
          <cell r="C191" t="str">
            <v>苏06V5521</v>
          </cell>
          <cell r="D191" t="str">
            <v>宁胜利</v>
          </cell>
          <cell r="E191" t="str">
            <v>412321197911223319</v>
          </cell>
          <cell r="F191">
            <v>17312328882</v>
          </cell>
          <cell r="G191" t="str">
            <v>在册</v>
          </cell>
          <cell r="H191" t="str">
            <v>中国人民财产保险股份有限公司南通市通州支公司</v>
          </cell>
          <cell r="I191" t="str">
            <v>轮式拖拉机</v>
          </cell>
        </row>
        <row r="192">
          <cell r="C192" t="str">
            <v>苏06V5475</v>
          </cell>
          <cell r="D192" t="str">
            <v>刘耀武</v>
          </cell>
          <cell r="E192" t="str">
            <v>340321199501303438</v>
          </cell>
          <cell r="F192">
            <v>18655266136</v>
          </cell>
          <cell r="G192" t="str">
            <v>在册</v>
          </cell>
          <cell r="H192" t="str">
            <v>中国人民财产保险股份有限公司南通市通州支公司</v>
          </cell>
          <cell r="I192" t="str">
            <v>轮式拖拉机</v>
          </cell>
        </row>
        <row r="193">
          <cell r="C193" t="str">
            <v>苏06V5335</v>
          </cell>
          <cell r="D193" t="str">
            <v>徐长发</v>
          </cell>
          <cell r="E193" t="str">
            <v>340321198408183473</v>
          </cell>
          <cell r="F193" t="str">
            <v>15250682060</v>
          </cell>
          <cell r="G193" t="str">
            <v>在册</v>
          </cell>
          <cell r="H193" t="str">
            <v>中国人民财产保险股份有限公司南通市通州支公司</v>
          </cell>
          <cell r="I193" t="str">
            <v>轮式拖拉机</v>
          </cell>
        </row>
        <row r="194">
          <cell r="C194" t="str">
            <v>苏06V5052</v>
          </cell>
          <cell r="D194" t="str">
            <v>陈坤</v>
          </cell>
          <cell r="E194" t="str">
            <v>340321198909083470</v>
          </cell>
          <cell r="F194" t="str">
            <v>18012206239</v>
          </cell>
          <cell r="G194" t="str">
            <v>在册</v>
          </cell>
          <cell r="H194" t="str">
            <v>中国人民财产保险股份有限公司南通市通州支公司</v>
          </cell>
          <cell r="I194" t="str">
            <v>轮式拖拉机</v>
          </cell>
        </row>
        <row r="195">
          <cell r="C195" t="str">
            <v>苏06V5011</v>
          </cell>
          <cell r="D195" t="str">
            <v>代磊</v>
          </cell>
          <cell r="E195" t="str">
            <v>340323198607144912</v>
          </cell>
          <cell r="F195" t="str">
            <v>18367529268</v>
          </cell>
          <cell r="G195" t="str">
            <v>在册</v>
          </cell>
          <cell r="H195" t="str">
            <v>中国人民财产保险股份有限公司南通市通州支公司</v>
          </cell>
          <cell r="I195" t="str">
            <v>轮式拖拉机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3"/>
  <sheetViews>
    <sheetView tabSelected="1" workbookViewId="0">
      <selection activeCell="G8" sqref="G8"/>
    </sheetView>
  </sheetViews>
  <sheetFormatPr defaultColWidth="9" defaultRowHeight="12"/>
  <cols>
    <col min="1" max="1" width="16.375" style="37" customWidth="1"/>
    <col min="2" max="2" width="8.75" style="37" customWidth="1"/>
    <col min="3" max="3" width="7.625" style="37" customWidth="1"/>
    <col min="4" max="4" width="12.125" style="37" customWidth="1"/>
    <col min="5" max="5" width="9.625" style="37" customWidth="1"/>
    <col min="6" max="6" width="15.25" style="37" customWidth="1"/>
    <col min="7" max="7" width="15.625" style="37" customWidth="1"/>
    <col min="8" max="8" width="15.375" style="37" customWidth="1"/>
    <col min="9" max="9" width="14.625" style="37" customWidth="1"/>
    <col min="10" max="10" width="12.25" style="37" customWidth="1"/>
    <col min="11" max="16384" width="9" style="37"/>
  </cols>
  <sheetData>
    <row r="1" ht="45" customHeight="1" spans="1:2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</row>
    <row r="2" s="35" customFormat="1" ht="30" customHeight="1" spans="1:10">
      <c r="A2" s="38" t="s">
        <v>1</v>
      </c>
      <c r="B2" s="38"/>
      <c r="C2" s="38"/>
      <c r="D2" s="38"/>
      <c r="E2" s="38"/>
      <c r="F2" s="38"/>
      <c r="H2" s="39" t="s">
        <v>2</v>
      </c>
      <c r="I2" s="39"/>
      <c r="J2" s="39"/>
    </row>
    <row r="3" ht="30" customHeight="1" spans="1:10">
      <c r="A3" s="40" t="s">
        <v>3</v>
      </c>
      <c r="B3" s="41" t="s">
        <v>4</v>
      </c>
      <c r="C3" s="41" t="s">
        <v>5</v>
      </c>
      <c r="D3" s="40" t="s">
        <v>6</v>
      </c>
      <c r="E3" s="40" t="s">
        <v>7</v>
      </c>
      <c r="F3" s="40" t="s">
        <v>8</v>
      </c>
      <c r="G3" s="40"/>
      <c r="H3" s="40"/>
      <c r="I3" s="45" t="s">
        <v>9</v>
      </c>
      <c r="J3" s="45" t="s">
        <v>10</v>
      </c>
    </row>
    <row r="4" ht="30" customHeight="1" spans="1:10">
      <c r="A4" s="40"/>
      <c r="B4" s="41"/>
      <c r="C4" s="41"/>
      <c r="D4" s="40"/>
      <c r="E4" s="40"/>
      <c r="F4" s="40" t="s">
        <v>11</v>
      </c>
      <c r="G4" s="40" t="s">
        <v>12</v>
      </c>
      <c r="H4" s="40" t="s">
        <v>13</v>
      </c>
      <c r="I4" s="46"/>
      <c r="J4" s="46"/>
    </row>
    <row r="5" s="36" customFormat="1" ht="30" customHeight="1" spans="1:10">
      <c r="A5" s="42" t="s">
        <v>14</v>
      </c>
      <c r="B5" s="42">
        <v>138</v>
      </c>
      <c r="C5" s="42"/>
      <c r="D5" s="43">
        <v>2.139</v>
      </c>
      <c r="E5" s="43">
        <v>0.8556</v>
      </c>
      <c r="F5" s="43">
        <v>0.6417</v>
      </c>
      <c r="G5" s="43">
        <v>0.2139</v>
      </c>
      <c r="H5" s="43">
        <v>0.4278</v>
      </c>
      <c r="I5" s="43">
        <f>H5+G5+F5</f>
        <v>1.2834</v>
      </c>
      <c r="J5" s="45" t="s">
        <v>15</v>
      </c>
    </row>
    <row r="6" s="36" customFormat="1" ht="30" customHeight="1" spans="1:10">
      <c r="A6" s="42" t="s">
        <v>16</v>
      </c>
      <c r="B6" s="42">
        <v>5</v>
      </c>
      <c r="C6" s="42"/>
      <c r="D6" s="43">
        <v>0.35</v>
      </c>
      <c r="E6" s="43">
        <v>0.14</v>
      </c>
      <c r="F6" s="43">
        <v>0.105</v>
      </c>
      <c r="G6" s="43">
        <v>0.035</v>
      </c>
      <c r="H6" s="43">
        <v>0.07</v>
      </c>
      <c r="I6" s="43">
        <f>H6+G6+F6</f>
        <v>0.21</v>
      </c>
      <c r="J6" s="47"/>
    </row>
    <row r="7" s="36" customFormat="1" ht="30" customHeight="1" spans="1:10">
      <c r="A7" s="42" t="s">
        <v>17</v>
      </c>
      <c r="B7" s="42">
        <v>118</v>
      </c>
      <c r="C7" s="42"/>
      <c r="D7" s="43">
        <v>5.89</v>
      </c>
      <c r="E7" s="43">
        <v>2.356</v>
      </c>
      <c r="F7" s="43">
        <v>1.767</v>
      </c>
      <c r="G7" s="43">
        <v>0.589</v>
      </c>
      <c r="H7" s="43">
        <v>1.178</v>
      </c>
      <c r="I7" s="43">
        <f>H7+G7+F7</f>
        <v>3.534</v>
      </c>
      <c r="J7" s="47"/>
    </row>
    <row r="8" s="36" customFormat="1" ht="30" customHeight="1" spans="1:10">
      <c r="A8" s="42" t="s">
        <v>18</v>
      </c>
      <c r="B8" s="42">
        <v>261</v>
      </c>
      <c r="C8" s="42"/>
      <c r="D8" s="43">
        <f t="shared" ref="D8:I8" si="0">SUM(D5:D7)</f>
        <v>8.379</v>
      </c>
      <c r="E8" s="43">
        <f t="shared" si="0"/>
        <v>3.3516</v>
      </c>
      <c r="F8" s="43">
        <f t="shared" si="0"/>
        <v>2.5137</v>
      </c>
      <c r="G8" s="43">
        <f t="shared" si="0"/>
        <v>0.8379</v>
      </c>
      <c r="H8" s="43">
        <f t="shared" si="0"/>
        <v>1.6758</v>
      </c>
      <c r="I8" s="43">
        <f t="shared" si="0"/>
        <v>5.0274</v>
      </c>
      <c r="J8" s="46"/>
    </row>
    <row r="13" spans="6:6">
      <c r="F13" s="36"/>
    </row>
  </sheetData>
  <mergeCells count="12">
    <mergeCell ref="A1:J1"/>
    <mergeCell ref="A2:F2"/>
    <mergeCell ref="H2:J2"/>
    <mergeCell ref="F3:H3"/>
    <mergeCell ref="A3:A4"/>
    <mergeCell ref="B3:B4"/>
    <mergeCell ref="C3:C4"/>
    <mergeCell ref="D3:D4"/>
    <mergeCell ref="E3:E4"/>
    <mergeCell ref="I3:I4"/>
    <mergeCell ref="J3:J4"/>
    <mergeCell ref="J5:J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65"/>
  <sheetViews>
    <sheetView topLeftCell="A32" workbookViewId="0">
      <selection activeCell="A2" sqref="A2:Z2"/>
    </sheetView>
  </sheetViews>
  <sheetFormatPr defaultColWidth="10" defaultRowHeight="40.5" customHeight="1"/>
  <cols>
    <col min="1" max="1" width="9.625" style="4" customWidth="1"/>
    <col min="2" max="2" width="13.125" style="5" customWidth="1"/>
    <col min="3" max="3" width="9.5" style="5" customWidth="1"/>
    <col min="4" max="4" width="8.25" style="4" customWidth="1"/>
    <col min="5" max="5" width="8.75" style="4" customWidth="1"/>
    <col min="6" max="6" width="13.25" style="5" customWidth="1"/>
    <col min="7" max="7" width="11.75" style="6" customWidth="1"/>
    <col min="8" max="8" width="9.625" style="6" customWidth="1"/>
    <col min="9" max="9" width="6.125" style="6" customWidth="1"/>
    <col min="10" max="10" width="11.75" style="6" customWidth="1"/>
    <col min="11" max="11" width="5.875" style="5" customWidth="1"/>
    <col min="12" max="13" width="9.375" style="5" customWidth="1"/>
    <col min="14" max="14" width="10.625" style="5" customWidth="1"/>
    <col min="15" max="15" width="7.625" style="5" customWidth="1"/>
    <col min="16" max="16" width="5.875" style="5" customWidth="1"/>
    <col min="17" max="18" width="9.375" style="5" customWidth="1"/>
    <col min="19" max="19" width="9.625" style="5" customWidth="1"/>
    <col min="20" max="20" width="6.125" style="5" customWidth="1"/>
    <col min="21" max="21" width="7.625" style="5" customWidth="1"/>
    <col min="22" max="22" width="10.125" style="5" customWidth="1"/>
    <col min="23" max="25" width="8.875" style="5" customWidth="1"/>
    <col min="26" max="26" width="9.125" style="5" customWidth="1"/>
    <col min="27" max="27" width="9.625" style="5" hidden="1" customWidth="1"/>
    <col min="28" max="16384" width="10" style="5"/>
  </cols>
  <sheetData>
    <row r="1" customHeight="1" spans="1:26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21.75" customHeight="1" spans="1:26">
      <c r="A2" s="8" t="s">
        <v>20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20.25" customHeight="1" spans="1:26">
      <c r="A3" s="9" t="s">
        <v>21</v>
      </c>
      <c r="B3" s="10"/>
      <c r="C3" s="10"/>
      <c r="D3" s="9"/>
      <c r="E3" s="9"/>
      <c r="F3" s="10"/>
      <c r="G3" s="11"/>
      <c r="H3" s="11"/>
      <c r="I3" s="11"/>
      <c r="J3" s="11"/>
      <c r="K3" s="10"/>
      <c r="L3" s="10"/>
      <c r="M3" s="10"/>
      <c r="N3" s="10"/>
      <c r="O3" s="10"/>
      <c r="P3" s="18"/>
      <c r="Q3" s="18"/>
      <c r="R3" s="18"/>
      <c r="S3" s="18"/>
      <c r="T3" s="18"/>
      <c r="U3" s="18"/>
      <c r="V3" s="21" t="s">
        <v>22</v>
      </c>
      <c r="W3" s="18" t="s">
        <v>23</v>
      </c>
      <c r="X3" s="18"/>
      <c r="Y3" s="18"/>
      <c r="Z3" s="18"/>
    </row>
    <row r="4" s="1" customFormat="1" customHeight="1" spans="1:27">
      <c r="A4" s="12" t="s">
        <v>24</v>
      </c>
      <c r="B4" s="12" t="s">
        <v>25</v>
      </c>
      <c r="C4" s="12" t="s">
        <v>26</v>
      </c>
      <c r="D4" s="12" t="s">
        <v>27</v>
      </c>
      <c r="E4" s="12" t="s">
        <v>28</v>
      </c>
      <c r="F4" s="12" t="s">
        <v>29</v>
      </c>
      <c r="G4" s="12" t="s">
        <v>30</v>
      </c>
      <c r="H4" s="12" t="s">
        <v>31</v>
      </c>
      <c r="I4" s="12" t="s">
        <v>32</v>
      </c>
      <c r="J4" s="12" t="s">
        <v>33</v>
      </c>
      <c r="K4" s="12" t="s">
        <v>4</v>
      </c>
      <c r="L4" s="12" t="s">
        <v>34</v>
      </c>
      <c r="M4" s="12" t="s">
        <v>35</v>
      </c>
      <c r="N4" s="12" t="s">
        <v>36</v>
      </c>
      <c r="O4" s="12" t="s">
        <v>37</v>
      </c>
      <c r="P4" s="12" t="s">
        <v>38</v>
      </c>
      <c r="Q4" s="12" t="s">
        <v>39</v>
      </c>
      <c r="R4" s="12" t="s">
        <v>40</v>
      </c>
      <c r="S4" s="12" t="s">
        <v>41</v>
      </c>
      <c r="T4" s="12" t="s">
        <v>42</v>
      </c>
      <c r="U4" s="12" t="s">
        <v>43</v>
      </c>
      <c r="V4" s="12" t="s">
        <v>44</v>
      </c>
      <c r="W4" s="12" t="s">
        <v>45</v>
      </c>
      <c r="X4" s="22" t="s">
        <v>46</v>
      </c>
      <c r="Y4" s="22" t="s">
        <v>47</v>
      </c>
      <c r="Z4" s="12" t="s">
        <v>10</v>
      </c>
      <c r="AA4" s="12" t="s">
        <v>48</v>
      </c>
    </row>
    <row r="5" s="2" customFormat="1" customHeight="1" spans="1:27">
      <c r="A5" s="13" t="s">
        <v>14</v>
      </c>
      <c r="B5" s="13" t="s">
        <v>49</v>
      </c>
      <c r="C5" s="14" t="s">
        <v>50</v>
      </c>
      <c r="D5" s="14" t="s">
        <v>51</v>
      </c>
      <c r="E5" s="14" t="s">
        <v>51</v>
      </c>
      <c r="F5" s="48" t="s">
        <v>52</v>
      </c>
      <c r="G5" s="14" t="s">
        <v>53</v>
      </c>
      <c r="H5" s="15" t="s">
        <v>54</v>
      </c>
      <c r="I5" s="15">
        <v>1</v>
      </c>
      <c r="J5" s="14" t="s">
        <v>53</v>
      </c>
      <c r="K5" s="15">
        <v>1</v>
      </c>
      <c r="L5" s="19">
        <v>200000</v>
      </c>
      <c r="M5" s="15">
        <v>200000</v>
      </c>
      <c r="N5" s="15">
        <v>155</v>
      </c>
      <c r="O5" s="15">
        <v>155</v>
      </c>
      <c r="P5" s="15">
        <v>0</v>
      </c>
      <c r="Q5" s="15">
        <f t="shared" ref="Q5:Q22" si="0">O5*0.3</f>
        <v>46.5</v>
      </c>
      <c r="R5" s="15">
        <f t="shared" ref="R5:R22" si="1">O5*0.1</f>
        <v>15.5</v>
      </c>
      <c r="S5" s="15">
        <f t="shared" ref="S5:S22" si="2">O5*0.2</f>
        <v>31</v>
      </c>
      <c r="T5" s="15">
        <v>0</v>
      </c>
      <c r="U5" s="15">
        <f t="shared" ref="U5:U22" si="3">O5*0.4</f>
        <v>62</v>
      </c>
      <c r="V5" s="23">
        <v>45863</v>
      </c>
      <c r="W5" s="23">
        <v>45863</v>
      </c>
      <c r="X5" s="23">
        <v>45870</v>
      </c>
      <c r="Y5" s="23">
        <v>46234</v>
      </c>
      <c r="Z5" s="24" t="s">
        <v>55</v>
      </c>
      <c r="AA5" s="14" t="str">
        <f>VLOOKUP(Z5,[1]Sheet1!$C$3:$I$195,7,0)</f>
        <v>轮式拖拉机</v>
      </c>
    </row>
    <row r="6" s="2" customFormat="1" customHeight="1" spans="1:27">
      <c r="A6" s="13" t="s">
        <v>14</v>
      </c>
      <c r="B6" s="13" t="s">
        <v>49</v>
      </c>
      <c r="C6" s="14" t="s">
        <v>56</v>
      </c>
      <c r="D6" s="14" t="s">
        <v>57</v>
      </c>
      <c r="E6" s="14" t="s">
        <v>57</v>
      </c>
      <c r="F6" s="48" t="s">
        <v>58</v>
      </c>
      <c r="G6" s="14" t="s">
        <v>59</v>
      </c>
      <c r="H6" s="15" t="s">
        <v>60</v>
      </c>
      <c r="I6" s="15">
        <v>1</v>
      </c>
      <c r="J6" s="14" t="s">
        <v>59</v>
      </c>
      <c r="K6" s="15">
        <v>1</v>
      </c>
      <c r="L6" s="15">
        <v>200000</v>
      </c>
      <c r="M6" s="15">
        <v>200000</v>
      </c>
      <c r="N6" s="15">
        <v>155</v>
      </c>
      <c r="O6" s="15">
        <v>155</v>
      </c>
      <c r="P6" s="15">
        <v>0</v>
      </c>
      <c r="Q6" s="15">
        <f t="shared" si="0"/>
        <v>46.5</v>
      </c>
      <c r="R6" s="15">
        <f t="shared" si="1"/>
        <v>15.5</v>
      </c>
      <c r="S6" s="15">
        <f t="shared" si="2"/>
        <v>31</v>
      </c>
      <c r="T6" s="15">
        <v>0</v>
      </c>
      <c r="U6" s="15">
        <f t="shared" si="3"/>
        <v>62</v>
      </c>
      <c r="V6" s="23">
        <v>45863</v>
      </c>
      <c r="W6" s="23">
        <v>45863</v>
      </c>
      <c r="X6" s="23">
        <v>45870</v>
      </c>
      <c r="Y6" s="23">
        <v>46234</v>
      </c>
      <c r="Z6" s="24" t="s">
        <v>61</v>
      </c>
      <c r="AA6" s="14" t="str">
        <f>VLOOKUP(Z6,[1]Sheet1!$C$3:$I$195,7,0)</f>
        <v>轮式拖拉机</v>
      </c>
    </row>
    <row r="7" s="2" customFormat="1" customHeight="1" spans="1:27">
      <c r="A7" s="13" t="s">
        <v>14</v>
      </c>
      <c r="B7" s="13" t="s">
        <v>49</v>
      </c>
      <c r="C7" s="14" t="s">
        <v>62</v>
      </c>
      <c r="D7" s="14" t="s">
        <v>63</v>
      </c>
      <c r="E7" s="14" t="s">
        <v>63</v>
      </c>
      <c r="F7" s="48" t="s">
        <v>64</v>
      </c>
      <c r="G7" s="14" t="s">
        <v>65</v>
      </c>
      <c r="H7" s="15" t="s">
        <v>66</v>
      </c>
      <c r="I7" s="15">
        <v>1</v>
      </c>
      <c r="J7" s="14" t="s">
        <v>65</v>
      </c>
      <c r="K7" s="15">
        <v>1</v>
      </c>
      <c r="L7" s="20">
        <v>200000</v>
      </c>
      <c r="M7" s="20">
        <v>200000</v>
      </c>
      <c r="N7" s="15">
        <v>155</v>
      </c>
      <c r="O7" s="15">
        <v>155</v>
      </c>
      <c r="P7" s="15">
        <v>0</v>
      </c>
      <c r="Q7" s="15">
        <f t="shared" si="0"/>
        <v>46.5</v>
      </c>
      <c r="R7" s="15">
        <f t="shared" si="1"/>
        <v>15.5</v>
      </c>
      <c r="S7" s="15">
        <f t="shared" si="2"/>
        <v>31</v>
      </c>
      <c r="T7" s="15">
        <v>0</v>
      </c>
      <c r="U7" s="15">
        <f t="shared" si="3"/>
        <v>62</v>
      </c>
      <c r="V7" s="23">
        <v>45863</v>
      </c>
      <c r="W7" s="23">
        <v>45863</v>
      </c>
      <c r="X7" s="23">
        <v>45870</v>
      </c>
      <c r="Y7" s="23">
        <v>46234</v>
      </c>
      <c r="Z7" s="24" t="s">
        <v>67</v>
      </c>
      <c r="AA7" s="14" t="str">
        <f>VLOOKUP(Z7,[1]Sheet1!$C$3:$I$195,7,0)</f>
        <v>轮式拖拉机</v>
      </c>
    </row>
    <row r="8" s="2" customFormat="1" customHeight="1" spans="1:27">
      <c r="A8" s="13" t="s">
        <v>14</v>
      </c>
      <c r="B8" s="13" t="s">
        <v>49</v>
      </c>
      <c r="C8" s="14" t="s">
        <v>68</v>
      </c>
      <c r="D8" s="14" t="s">
        <v>69</v>
      </c>
      <c r="E8" s="14" t="s">
        <v>69</v>
      </c>
      <c r="F8" s="14" t="s">
        <v>70</v>
      </c>
      <c r="G8" s="14" t="s">
        <v>71</v>
      </c>
      <c r="H8" s="15" t="s">
        <v>72</v>
      </c>
      <c r="I8" s="15">
        <v>1</v>
      </c>
      <c r="J8" s="14" t="s">
        <v>71</v>
      </c>
      <c r="K8" s="15">
        <v>1</v>
      </c>
      <c r="L8" s="20">
        <v>200000</v>
      </c>
      <c r="M8" s="20">
        <v>200000</v>
      </c>
      <c r="N8" s="15">
        <v>155</v>
      </c>
      <c r="O8" s="15">
        <v>155</v>
      </c>
      <c r="P8" s="15">
        <v>0</v>
      </c>
      <c r="Q8" s="15">
        <f t="shared" si="0"/>
        <v>46.5</v>
      </c>
      <c r="R8" s="15">
        <f t="shared" si="1"/>
        <v>15.5</v>
      </c>
      <c r="S8" s="15">
        <f t="shared" si="2"/>
        <v>31</v>
      </c>
      <c r="T8" s="15">
        <v>0</v>
      </c>
      <c r="U8" s="15">
        <f t="shared" si="3"/>
        <v>62</v>
      </c>
      <c r="V8" s="23">
        <v>45863</v>
      </c>
      <c r="W8" s="23">
        <v>45863</v>
      </c>
      <c r="X8" s="23">
        <v>45870</v>
      </c>
      <c r="Y8" s="23">
        <v>46234</v>
      </c>
      <c r="Z8" s="24" t="s">
        <v>73</v>
      </c>
      <c r="AA8" s="14" t="str">
        <f>VLOOKUP(Z8,[1]Sheet1!$C$3:$I$195,7,0)</f>
        <v>轮式拖拉机</v>
      </c>
    </row>
    <row r="9" s="2" customFormat="1" customHeight="1" spans="1:27">
      <c r="A9" s="13" t="s">
        <v>14</v>
      </c>
      <c r="B9" s="13" t="s">
        <v>49</v>
      </c>
      <c r="C9" s="14" t="s">
        <v>74</v>
      </c>
      <c r="D9" s="14" t="s">
        <v>75</v>
      </c>
      <c r="E9" s="14" t="s">
        <v>75</v>
      </c>
      <c r="F9" s="48" t="s">
        <v>76</v>
      </c>
      <c r="G9" s="14" t="s">
        <v>77</v>
      </c>
      <c r="H9" s="15" t="s">
        <v>78</v>
      </c>
      <c r="I9" s="15">
        <v>1</v>
      </c>
      <c r="J9" s="14" t="s">
        <v>77</v>
      </c>
      <c r="K9" s="15">
        <v>1</v>
      </c>
      <c r="L9" s="20">
        <v>200000</v>
      </c>
      <c r="M9" s="20">
        <v>200000</v>
      </c>
      <c r="N9" s="15">
        <v>155</v>
      </c>
      <c r="O9" s="15">
        <v>155</v>
      </c>
      <c r="P9" s="15">
        <v>0</v>
      </c>
      <c r="Q9" s="15">
        <f t="shared" si="0"/>
        <v>46.5</v>
      </c>
      <c r="R9" s="15">
        <f t="shared" si="1"/>
        <v>15.5</v>
      </c>
      <c r="S9" s="15">
        <f t="shared" si="2"/>
        <v>31</v>
      </c>
      <c r="T9" s="15">
        <v>0</v>
      </c>
      <c r="U9" s="15">
        <f t="shared" si="3"/>
        <v>62</v>
      </c>
      <c r="V9" s="23">
        <v>45865</v>
      </c>
      <c r="W9" s="23">
        <v>45865</v>
      </c>
      <c r="X9" s="23">
        <v>45872</v>
      </c>
      <c r="Y9" s="23">
        <v>46236</v>
      </c>
      <c r="Z9" s="24" t="s">
        <v>79</v>
      </c>
      <c r="AA9" s="14" t="str">
        <f>VLOOKUP(Z9,[1]Sheet1!$C$3:$I$195,7,0)</f>
        <v>轮式拖拉机</v>
      </c>
    </row>
    <row r="10" s="2" customFormat="1" customHeight="1" spans="1:27">
      <c r="A10" s="13" t="s">
        <v>14</v>
      </c>
      <c r="B10" s="13" t="s">
        <v>49</v>
      </c>
      <c r="C10" s="14" t="s">
        <v>80</v>
      </c>
      <c r="D10" s="14" t="s">
        <v>81</v>
      </c>
      <c r="E10" s="14" t="s">
        <v>81</v>
      </c>
      <c r="F10" s="48" t="s">
        <v>82</v>
      </c>
      <c r="G10" s="14" t="s">
        <v>83</v>
      </c>
      <c r="H10" s="15" t="s">
        <v>84</v>
      </c>
      <c r="I10" s="15">
        <v>1</v>
      </c>
      <c r="J10" s="14" t="s">
        <v>83</v>
      </c>
      <c r="K10" s="15">
        <v>1</v>
      </c>
      <c r="L10" s="20">
        <v>200000</v>
      </c>
      <c r="M10" s="20">
        <v>200000</v>
      </c>
      <c r="N10" s="15">
        <v>155</v>
      </c>
      <c r="O10" s="15">
        <v>155</v>
      </c>
      <c r="P10" s="15">
        <v>0</v>
      </c>
      <c r="Q10" s="15">
        <f t="shared" si="0"/>
        <v>46.5</v>
      </c>
      <c r="R10" s="15">
        <f t="shared" si="1"/>
        <v>15.5</v>
      </c>
      <c r="S10" s="15">
        <f t="shared" si="2"/>
        <v>31</v>
      </c>
      <c r="T10" s="15">
        <v>0</v>
      </c>
      <c r="U10" s="15">
        <f t="shared" si="3"/>
        <v>62</v>
      </c>
      <c r="V10" s="23">
        <v>45866</v>
      </c>
      <c r="W10" s="23">
        <v>45866</v>
      </c>
      <c r="X10" s="23">
        <v>45873</v>
      </c>
      <c r="Y10" s="23">
        <v>46237</v>
      </c>
      <c r="Z10" s="24" t="s">
        <v>85</v>
      </c>
      <c r="AA10" s="14" t="str">
        <f>VLOOKUP(Z10,[1]Sheet1!$C$3:$I$195,7,0)</f>
        <v>轮式拖拉机</v>
      </c>
    </row>
    <row r="11" s="2" customFormat="1" customHeight="1" spans="1:27">
      <c r="A11" s="13" t="s">
        <v>14</v>
      </c>
      <c r="B11" s="13" t="s">
        <v>49</v>
      </c>
      <c r="C11" s="14" t="s">
        <v>86</v>
      </c>
      <c r="D11" s="14" t="s">
        <v>87</v>
      </c>
      <c r="E11" s="14" t="s">
        <v>87</v>
      </c>
      <c r="F11" s="48" t="s">
        <v>88</v>
      </c>
      <c r="G11" s="14" t="s">
        <v>89</v>
      </c>
      <c r="H11" s="15" t="s">
        <v>90</v>
      </c>
      <c r="I11" s="15">
        <v>1</v>
      </c>
      <c r="J11" s="14" t="s">
        <v>89</v>
      </c>
      <c r="K11" s="15">
        <v>1</v>
      </c>
      <c r="L11" s="20">
        <v>200000</v>
      </c>
      <c r="M11" s="20">
        <v>200000</v>
      </c>
      <c r="N11" s="15">
        <v>155</v>
      </c>
      <c r="O11" s="15">
        <v>155</v>
      </c>
      <c r="P11" s="15">
        <v>0</v>
      </c>
      <c r="Q11" s="15">
        <f t="shared" si="0"/>
        <v>46.5</v>
      </c>
      <c r="R11" s="15">
        <f t="shared" si="1"/>
        <v>15.5</v>
      </c>
      <c r="S11" s="15">
        <f t="shared" si="2"/>
        <v>31</v>
      </c>
      <c r="T11" s="15">
        <v>0</v>
      </c>
      <c r="U11" s="15">
        <f t="shared" si="3"/>
        <v>62</v>
      </c>
      <c r="V11" s="23">
        <v>45866</v>
      </c>
      <c r="W11" s="23">
        <v>45866</v>
      </c>
      <c r="X11" s="23">
        <v>45873</v>
      </c>
      <c r="Y11" s="23">
        <v>46237</v>
      </c>
      <c r="Z11" s="24" t="s">
        <v>91</v>
      </c>
      <c r="AA11" s="14" t="str">
        <f>VLOOKUP(Z11,[1]Sheet1!$C$3:$I$195,7,0)</f>
        <v>轮式拖拉机</v>
      </c>
    </row>
    <row r="12" s="2" customFormat="1" customHeight="1" spans="1:27">
      <c r="A12" s="13" t="s">
        <v>14</v>
      </c>
      <c r="B12" s="13" t="s">
        <v>49</v>
      </c>
      <c r="C12" s="14" t="s">
        <v>92</v>
      </c>
      <c r="D12" s="14" t="s">
        <v>93</v>
      </c>
      <c r="E12" s="14" t="s">
        <v>93</v>
      </c>
      <c r="F12" s="48" t="s">
        <v>94</v>
      </c>
      <c r="G12" s="14" t="s">
        <v>95</v>
      </c>
      <c r="H12" s="15" t="s">
        <v>96</v>
      </c>
      <c r="I12" s="15">
        <v>1</v>
      </c>
      <c r="J12" s="14" t="s">
        <v>95</v>
      </c>
      <c r="K12" s="15">
        <v>1</v>
      </c>
      <c r="L12" s="20">
        <v>200000</v>
      </c>
      <c r="M12" s="20">
        <v>200000</v>
      </c>
      <c r="N12" s="15">
        <v>155</v>
      </c>
      <c r="O12" s="15">
        <v>155</v>
      </c>
      <c r="P12" s="15">
        <v>0</v>
      </c>
      <c r="Q12" s="15">
        <f t="shared" si="0"/>
        <v>46.5</v>
      </c>
      <c r="R12" s="15">
        <f t="shared" si="1"/>
        <v>15.5</v>
      </c>
      <c r="S12" s="15">
        <f t="shared" si="2"/>
        <v>31</v>
      </c>
      <c r="T12" s="15">
        <v>0</v>
      </c>
      <c r="U12" s="15">
        <f t="shared" si="3"/>
        <v>62</v>
      </c>
      <c r="V12" s="23">
        <v>45866</v>
      </c>
      <c r="W12" s="23">
        <v>45866</v>
      </c>
      <c r="X12" s="23">
        <v>45873</v>
      </c>
      <c r="Y12" s="23">
        <v>46237</v>
      </c>
      <c r="Z12" s="24" t="s">
        <v>97</v>
      </c>
      <c r="AA12" s="14" t="str">
        <f>VLOOKUP(Z12,[1]Sheet1!$C$3:$I$195,7,0)</f>
        <v>轮式拖拉机</v>
      </c>
    </row>
    <row r="13" s="2" customFormat="1" customHeight="1" spans="1:27">
      <c r="A13" s="13" t="s">
        <v>16</v>
      </c>
      <c r="B13" s="13" t="s">
        <v>49</v>
      </c>
      <c r="C13" s="14" t="s">
        <v>98</v>
      </c>
      <c r="D13" s="14" t="s">
        <v>99</v>
      </c>
      <c r="E13" s="14" t="s">
        <v>99</v>
      </c>
      <c r="F13" s="48" t="s">
        <v>100</v>
      </c>
      <c r="G13" s="14" t="s">
        <v>101</v>
      </c>
      <c r="H13" s="15" t="s">
        <v>102</v>
      </c>
      <c r="I13" s="15">
        <v>1</v>
      </c>
      <c r="J13" s="14" t="s">
        <v>101</v>
      </c>
      <c r="K13" s="15">
        <v>1</v>
      </c>
      <c r="L13" s="20">
        <v>200000</v>
      </c>
      <c r="M13" s="20">
        <v>200000</v>
      </c>
      <c r="N13" s="15">
        <v>700</v>
      </c>
      <c r="O13" s="15">
        <v>700</v>
      </c>
      <c r="P13" s="15">
        <v>0</v>
      </c>
      <c r="Q13" s="15">
        <f t="shared" si="0"/>
        <v>210</v>
      </c>
      <c r="R13" s="15">
        <f t="shared" si="1"/>
        <v>70</v>
      </c>
      <c r="S13" s="15">
        <f t="shared" si="2"/>
        <v>140</v>
      </c>
      <c r="T13" s="15">
        <v>0</v>
      </c>
      <c r="U13" s="15">
        <f t="shared" si="3"/>
        <v>280</v>
      </c>
      <c r="V13" s="23">
        <v>45871</v>
      </c>
      <c r="W13" s="23">
        <v>45871</v>
      </c>
      <c r="X13" s="23">
        <v>45878</v>
      </c>
      <c r="Y13" s="23">
        <v>46242</v>
      </c>
      <c r="Z13" s="24" t="s">
        <v>103</v>
      </c>
      <c r="AA13" s="14" t="str">
        <f>VLOOKUP(Z13,[1]Sheet1!$C$3:$I$195,7,0)</f>
        <v>手扶拖拉机运输机组</v>
      </c>
    </row>
    <row r="14" s="2" customFormat="1" customHeight="1" spans="1:27">
      <c r="A14" s="13" t="s">
        <v>14</v>
      </c>
      <c r="B14" s="13" t="s">
        <v>49</v>
      </c>
      <c r="C14" s="14" t="s">
        <v>104</v>
      </c>
      <c r="D14" s="14" t="s">
        <v>105</v>
      </c>
      <c r="E14" s="14" t="s">
        <v>105</v>
      </c>
      <c r="F14" s="48" t="s">
        <v>106</v>
      </c>
      <c r="G14" s="14" t="s">
        <v>107</v>
      </c>
      <c r="H14" s="15" t="s">
        <v>108</v>
      </c>
      <c r="I14" s="15">
        <v>1</v>
      </c>
      <c r="J14" s="14" t="s">
        <v>107</v>
      </c>
      <c r="K14" s="15">
        <v>1</v>
      </c>
      <c r="L14" s="20">
        <v>200000</v>
      </c>
      <c r="M14" s="20">
        <v>200000</v>
      </c>
      <c r="N14" s="15">
        <v>155</v>
      </c>
      <c r="O14" s="15">
        <v>155</v>
      </c>
      <c r="P14" s="15">
        <v>0</v>
      </c>
      <c r="Q14" s="15">
        <f t="shared" si="0"/>
        <v>46.5</v>
      </c>
      <c r="R14" s="15">
        <f t="shared" si="1"/>
        <v>15.5</v>
      </c>
      <c r="S14" s="15">
        <f t="shared" si="2"/>
        <v>31</v>
      </c>
      <c r="T14" s="15">
        <v>0</v>
      </c>
      <c r="U14" s="15">
        <f t="shared" si="3"/>
        <v>62</v>
      </c>
      <c r="V14" s="23">
        <v>45863</v>
      </c>
      <c r="W14" s="23">
        <v>45863</v>
      </c>
      <c r="X14" s="23">
        <v>45870</v>
      </c>
      <c r="Y14" s="23">
        <v>46234</v>
      </c>
      <c r="Z14" s="24" t="s">
        <v>109</v>
      </c>
      <c r="AA14" s="14" t="str">
        <f>VLOOKUP(Z14,[1]Sheet1!$C$3:$I$195,7,0)</f>
        <v>轮式拖拉机</v>
      </c>
    </row>
    <row r="15" s="2" customFormat="1" customHeight="1" spans="1:27">
      <c r="A15" s="13" t="s">
        <v>14</v>
      </c>
      <c r="B15" s="13" t="s">
        <v>49</v>
      </c>
      <c r="C15" s="14" t="s">
        <v>110</v>
      </c>
      <c r="D15" s="14" t="s">
        <v>111</v>
      </c>
      <c r="E15" s="14" t="s">
        <v>111</v>
      </c>
      <c r="F15" s="48" t="s">
        <v>112</v>
      </c>
      <c r="G15" s="14" t="s">
        <v>113</v>
      </c>
      <c r="H15" s="15" t="s">
        <v>114</v>
      </c>
      <c r="I15" s="15">
        <v>1</v>
      </c>
      <c r="J15" s="14" t="s">
        <v>113</v>
      </c>
      <c r="K15" s="15">
        <v>1</v>
      </c>
      <c r="L15" s="20">
        <v>200000</v>
      </c>
      <c r="M15" s="20">
        <v>200000</v>
      </c>
      <c r="N15" s="15">
        <v>155</v>
      </c>
      <c r="O15" s="15">
        <v>155</v>
      </c>
      <c r="P15" s="15">
        <v>0</v>
      </c>
      <c r="Q15" s="15">
        <f t="shared" si="0"/>
        <v>46.5</v>
      </c>
      <c r="R15" s="15">
        <f t="shared" si="1"/>
        <v>15.5</v>
      </c>
      <c r="S15" s="15">
        <f t="shared" si="2"/>
        <v>31</v>
      </c>
      <c r="T15" s="15">
        <v>0</v>
      </c>
      <c r="U15" s="15">
        <f t="shared" si="3"/>
        <v>62</v>
      </c>
      <c r="V15" s="23">
        <v>45874</v>
      </c>
      <c r="W15" s="23">
        <v>45874</v>
      </c>
      <c r="X15" s="23">
        <v>45881</v>
      </c>
      <c r="Y15" s="23">
        <v>46245</v>
      </c>
      <c r="Z15" s="24" t="s">
        <v>115</v>
      </c>
      <c r="AA15" s="14" t="str">
        <f>VLOOKUP(Z15,[1]Sheet1!$C$3:$I$195,7,0)</f>
        <v>轮式拖拉机</v>
      </c>
    </row>
    <row r="16" s="2" customFormat="1" customHeight="1" spans="1:27">
      <c r="A16" s="13" t="s">
        <v>14</v>
      </c>
      <c r="B16" s="13" t="s">
        <v>49</v>
      </c>
      <c r="C16" s="14" t="s">
        <v>116</v>
      </c>
      <c r="D16" s="14" t="s">
        <v>117</v>
      </c>
      <c r="E16" s="14" t="s">
        <v>117</v>
      </c>
      <c r="F16" s="48" t="s">
        <v>118</v>
      </c>
      <c r="G16" s="14" t="s">
        <v>119</v>
      </c>
      <c r="H16" s="15" t="s">
        <v>120</v>
      </c>
      <c r="I16" s="15">
        <v>1</v>
      </c>
      <c r="J16" s="14" t="s">
        <v>119</v>
      </c>
      <c r="K16" s="15">
        <v>1</v>
      </c>
      <c r="L16" s="20">
        <v>200000</v>
      </c>
      <c r="M16" s="20">
        <v>200000</v>
      </c>
      <c r="N16" s="15">
        <v>155</v>
      </c>
      <c r="O16" s="15">
        <v>155</v>
      </c>
      <c r="P16" s="15">
        <v>0</v>
      </c>
      <c r="Q16" s="15">
        <f t="shared" si="0"/>
        <v>46.5</v>
      </c>
      <c r="R16" s="15">
        <f t="shared" si="1"/>
        <v>15.5</v>
      </c>
      <c r="S16" s="15">
        <f t="shared" si="2"/>
        <v>31</v>
      </c>
      <c r="T16" s="15">
        <v>0</v>
      </c>
      <c r="U16" s="15">
        <f t="shared" si="3"/>
        <v>62</v>
      </c>
      <c r="V16" s="23">
        <v>45874</v>
      </c>
      <c r="W16" s="23">
        <v>45874</v>
      </c>
      <c r="X16" s="23">
        <v>45881</v>
      </c>
      <c r="Y16" s="23">
        <v>46245</v>
      </c>
      <c r="Z16" s="24" t="s">
        <v>121</v>
      </c>
      <c r="AA16" s="14" t="str">
        <f>VLOOKUP(Z16,[1]Sheet1!$C$3:$I$195,7,0)</f>
        <v>轮式拖拉机</v>
      </c>
    </row>
    <row r="17" s="2" customFormat="1" customHeight="1" spans="1:27">
      <c r="A17" s="13" t="s">
        <v>14</v>
      </c>
      <c r="B17" s="13" t="s">
        <v>49</v>
      </c>
      <c r="C17" s="14" t="s">
        <v>122</v>
      </c>
      <c r="D17" s="14" t="s">
        <v>123</v>
      </c>
      <c r="E17" s="14" t="s">
        <v>123</v>
      </c>
      <c r="F17" s="48" t="s">
        <v>76</v>
      </c>
      <c r="G17" s="14" t="s">
        <v>124</v>
      </c>
      <c r="H17" s="15" t="s">
        <v>125</v>
      </c>
      <c r="I17" s="15">
        <v>1</v>
      </c>
      <c r="J17" s="14" t="s">
        <v>124</v>
      </c>
      <c r="K17" s="15">
        <v>1</v>
      </c>
      <c r="L17" s="20">
        <v>200000</v>
      </c>
      <c r="M17" s="20">
        <v>200000</v>
      </c>
      <c r="N17" s="15">
        <v>155</v>
      </c>
      <c r="O17" s="15">
        <v>155</v>
      </c>
      <c r="P17" s="15">
        <v>0</v>
      </c>
      <c r="Q17" s="15">
        <f t="shared" si="0"/>
        <v>46.5</v>
      </c>
      <c r="R17" s="15">
        <f t="shared" si="1"/>
        <v>15.5</v>
      </c>
      <c r="S17" s="15">
        <f t="shared" si="2"/>
        <v>31</v>
      </c>
      <c r="T17" s="15">
        <v>0</v>
      </c>
      <c r="U17" s="15">
        <f t="shared" si="3"/>
        <v>62</v>
      </c>
      <c r="V17" s="23">
        <v>45875</v>
      </c>
      <c r="W17" s="23">
        <v>45875</v>
      </c>
      <c r="X17" s="23">
        <v>45882</v>
      </c>
      <c r="Y17" s="23">
        <v>46246</v>
      </c>
      <c r="Z17" s="24" t="s">
        <v>126</v>
      </c>
      <c r="AA17" s="14" t="str">
        <f>VLOOKUP(Z17,[1]Sheet1!$C$3:$I$195,7,0)</f>
        <v>轮式拖拉机</v>
      </c>
    </row>
    <row r="18" s="2" customFormat="1" customHeight="1" spans="1:27">
      <c r="A18" s="13" t="s">
        <v>14</v>
      </c>
      <c r="B18" s="13" t="s">
        <v>49</v>
      </c>
      <c r="C18" s="14" t="s">
        <v>127</v>
      </c>
      <c r="D18" s="14" t="s">
        <v>128</v>
      </c>
      <c r="E18" s="14" t="s">
        <v>128</v>
      </c>
      <c r="F18" s="48" t="s">
        <v>129</v>
      </c>
      <c r="G18" s="14" t="s">
        <v>130</v>
      </c>
      <c r="H18" s="15" t="s">
        <v>131</v>
      </c>
      <c r="I18" s="15">
        <v>1</v>
      </c>
      <c r="J18" s="14" t="s">
        <v>130</v>
      </c>
      <c r="K18" s="15">
        <v>1</v>
      </c>
      <c r="L18" s="20">
        <v>200000</v>
      </c>
      <c r="M18" s="20">
        <v>200000</v>
      </c>
      <c r="N18" s="15">
        <v>155</v>
      </c>
      <c r="O18" s="15">
        <v>155</v>
      </c>
      <c r="P18" s="15">
        <v>0</v>
      </c>
      <c r="Q18" s="15">
        <f t="shared" si="0"/>
        <v>46.5</v>
      </c>
      <c r="R18" s="15">
        <f t="shared" si="1"/>
        <v>15.5</v>
      </c>
      <c r="S18" s="15">
        <f t="shared" si="2"/>
        <v>31</v>
      </c>
      <c r="T18" s="15">
        <v>0</v>
      </c>
      <c r="U18" s="15">
        <f t="shared" si="3"/>
        <v>62</v>
      </c>
      <c r="V18" s="23">
        <v>45877</v>
      </c>
      <c r="W18" s="23">
        <v>45877</v>
      </c>
      <c r="X18" s="23">
        <v>45884</v>
      </c>
      <c r="Y18" s="23">
        <v>46248</v>
      </c>
      <c r="Z18" s="24" t="s">
        <v>132</v>
      </c>
      <c r="AA18" s="14" t="str">
        <f>VLOOKUP(Z18,[1]Sheet1!$C$3:$I$195,7,0)</f>
        <v>轮式拖拉机</v>
      </c>
    </row>
    <row r="19" s="2" customFormat="1" customHeight="1" spans="1:27">
      <c r="A19" s="13" t="s">
        <v>14</v>
      </c>
      <c r="B19" s="13" t="s">
        <v>49</v>
      </c>
      <c r="C19" s="14" t="s">
        <v>133</v>
      </c>
      <c r="D19" s="14" t="s">
        <v>134</v>
      </c>
      <c r="E19" s="14" t="s">
        <v>134</v>
      </c>
      <c r="F19" s="48" t="s">
        <v>135</v>
      </c>
      <c r="G19" s="14" t="s">
        <v>136</v>
      </c>
      <c r="H19" s="15" t="s">
        <v>137</v>
      </c>
      <c r="I19" s="15">
        <v>1</v>
      </c>
      <c r="J19" s="14" t="s">
        <v>136</v>
      </c>
      <c r="K19" s="15">
        <v>1</v>
      </c>
      <c r="L19" s="20">
        <v>200000</v>
      </c>
      <c r="M19" s="20">
        <v>200000</v>
      </c>
      <c r="N19" s="15">
        <v>155</v>
      </c>
      <c r="O19" s="15">
        <v>155</v>
      </c>
      <c r="P19" s="15">
        <v>0</v>
      </c>
      <c r="Q19" s="15">
        <f t="shared" si="0"/>
        <v>46.5</v>
      </c>
      <c r="R19" s="15">
        <f t="shared" si="1"/>
        <v>15.5</v>
      </c>
      <c r="S19" s="15">
        <f t="shared" si="2"/>
        <v>31</v>
      </c>
      <c r="T19" s="15">
        <v>0</v>
      </c>
      <c r="U19" s="15">
        <f t="shared" si="3"/>
        <v>62</v>
      </c>
      <c r="V19" s="23">
        <v>45878</v>
      </c>
      <c r="W19" s="23">
        <v>45878</v>
      </c>
      <c r="X19" s="23">
        <v>45885</v>
      </c>
      <c r="Y19" s="23">
        <v>46249</v>
      </c>
      <c r="Z19" s="24" t="s">
        <v>138</v>
      </c>
      <c r="AA19" s="14" t="str">
        <f>VLOOKUP(Z19,[1]Sheet1!$C$3:$I$195,7,0)</f>
        <v>轮式拖拉机</v>
      </c>
    </row>
    <row r="20" s="2" customFormat="1" customHeight="1" spans="1:27">
      <c r="A20" s="13" t="s">
        <v>14</v>
      </c>
      <c r="B20" s="13" t="s">
        <v>49</v>
      </c>
      <c r="C20" s="14" t="s">
        <v>139</v>
      </c>
      <c r="D20" s="14" t="s">
        <v>140</v>
      </c>
      <c r="E20" s="14" t="s">
        <v>140</v>
      </c>
      <c r="F20" s="48" t="s">
        <v>141</v>
      </c>
      <c r="G20" s="14" t="s">
        <v>142</v>
      </c>
      <c r="H20" s="15" t="s">
        <v>143</v>
      </c>
      <c r="I20" s="15">
        <v>1</v>
      </c>
      <c r="J20" s="14" t="s">
        <v>142</v>
      </c>
      <c r="K20" s="15">
        <v>1</v>
      </c>
      <c r="L20" s="20">
        <v>200000</v>
      </c>
      <c r="M20" s="20">
        <v>200000</v>
      </c>
      <c r="N20" s="15">
        <v>155</v>
      </c>
      <c r="O20" s="15">
        <v>155</v>
      </c>
      <c r="P20" s="15">
        <v>0</v>
      </c>
      <c r="Q20" s="15">
        <f t="shared" si="0"/>
        <v>46.5</v>
      </c>
      <c r="R20" s="15">
        <f t="shared" si="1"/>
        <v>15.5</v>
      </c>
      <c r="S20" s="15">
        <f t="shared" si="2"/>
        <v>31</v>
      </c>
      <c r="T20" s="15">
        <v>0</v>
      </c>
      <c r="U20" s="15">
        <f t="shared" si="3"/>
        <v>62</v>
      </c>
      <c r="V20" s="23">
        <v>45878</v>
      </c>
      <c r="W20" s="23">
        <v>45878</v>
      </c>
      <c r="X20" s="23">
        <v>45885</v>
      </c>
      <c r="Y20" s="23">
        <v>46249</v>
      </c>
      <c r="Z20" s="24" t="s">
        <v>144</v>
      </c>
      <c r="AA20" s="14" t="str">
        <f>VLOOKUP(Z20,[1]Sheet1!$C$3:$I$195,7,0)</f>
        <v>轮式拖拉机</v>
      </c>
    </row>
    <row r="21" s="2" customFormat="1" customHeight="1" spans="1:27">
      <c r="A21" s="13" t="s">
        <v>16</v>
      </c>
      <c r="B21" s="13" t="s">
        <v>49</v>
      </c>
      <c r="C21" s="14" t="s">
        <v>145</v>
      </c>
      <c r="D21" s="14" t="s">
        <v>146</v>
      </c>
      <c r="E21" s="14" t="s">
        <v>146</v>
      </c>
      <c r="F21" s="48" t="s">
        <v>147</v>
      </c>
      <c r="G21" s="14" t="s">
        <v>148</v>
      </c>
      <c r="H21" s="15" t="s">
        <v>149</v>
      </c>
      <c r="I21" s="15">
        <v>1</v>
      </c>
      <c r="J21" s="14" t="s">
        <v>148</v>
      </c>
      <c r="K21" s="15">
        <v>1</v>
      </c>
      <c r="L21" s="20">
        <v>200000</v>
      </c>
      <c r="M21" s="20">
        <v>200000</v>
      </c>
      <c r="N21" s="15">
        <v>700</v>
      </c>
      <c r="O21" s="15">
        <v>700</v>
      </c>
      <c r="P21" s="15">
        <v>0</v>
      </c>
      <c r="Q21" s="15">
        <f t="shared" si="0"/>
        <v>210</v>
      </c>
      <c r="R21" s="15">
        <f t="shared" si="1"/>
        <v>70</v>
      </c>
      <c r="S21" s="15">
        <f t="shared" si="2"/>
        <v>140</v>
      </c>
      <c r="T21" s="15">
        <v>0</v>
      </c>
      <c r="U21" s="15">
        <f t="shared" si="3"/>
        <v>280</v>
      </c>
      <c r="V21" s="23">
        <v>45880</v>
      </c>
      <c r="W21" s="23">
        <v>45880</v>
      </c>
      <c r="X21" s="23">
        <v>45887</v>
      </c>
      <c r="Y21" s="23">
        <v>46251</v>
      </c>
      <c r="Z21" s="24" t="s">
        <v>150</v>
      </c>
      <c r="AA21" s="14" t="str">
        <f>VLOOKUP(Z21,[1]Sheet1!$C$3:$I$195,7,0)</f>
        <v>手扶拖拉机运输机组</v>
      </c>
    </row>
    <row r="22" s="2" customFormat="1" customHeight="1" spans="1:27">
      <c r="A22" s="13" t="s">
        <v>14</v>
      </c>
      <c r="B22" s="13" t="s">
        <v>49</v>
      </c>
      <c r="C22" s="14" t="s">
        <v>151</v>
      </c>
      <c r="D22" s="14" t="s">
        <v>152</v>
      </c>
      <c r="E22" s="14" t="s">
        <v>152</v>
      </c>
      <c r="F22" s="48" t="s">
        <v>153</v>
      </c>
      <c r="G22" s="14" t="s">
        <v>154</v>
      </c>
      <c r="H22" s="15" t="s">
        <v>155</v>
      </c>
      <c r="I22" s="15">
        <v>1</v>
      </c>
      <c r="J22" s="14" t="s">
        <v>154</v>
      </c>
      <c r="K22" s="15">
        <v>1</v>
      </c>
      <c r="L22" s="20">
        <v>200000</v>
      </c>
      <c r="M22" s="20">
        <v>200000</v>
      </c>
      <c r="N22" s="15">
        <v>155</v>
      </c>
      <c r="O22" s="15">
        <v>155</v>
      </c>
      <c r="P22" s="15">
        <v>0</v>
      </c>
      <c r="Q22" s="15">
        <f t="shared" si="0"/>
        <v>46.5</v>
      </c>
      <c r="R22" s="15">
        <f t="shared" si="1"/>
        <v>15.5</v>
      </c>
      <c r="S22" s="15">
        <f t="shared" si="2"/>
        <v>31</v>
      </c>
      <c r="T22" s="15">
        <v>0</v>
      </c>
      <c r="U22" s="15">
        <f t="shared" si="3"/>
        <v>62</v>
      </c>
      <c r="V22" s="23">
        <v>45881</v>
      </c>
      <c r="W22" s="23">
        <v>45881</v>
      </c>
      <c r="X22" s="23">
        <v>45888</v>
      </c>
      <c r="Y22" s="23">
        <v>46252</v>
      </c>
      <c r="Z22" s="24" t="s">
        <v>156</v>
      </c>
      <c r="AA22" s="14" t="str">
        <f>VLOOKUP(Z22,[1]Sheet1!$C$3:$I$195,7,0)</f>
        <v>轮式拖拉机</v>
      </c>
    </row>
    <row r="23" s="2" customFormat="1" customHeight="1" spans="1:27">
      <c r="A23" s="13" t="s">
        <v>14</v>
      </c>
      <c r="B23" s="13" t="s">
        <v>49</v>
      </c>
      <c r="C23" s="14" t="s">
        <v>157</v>
      </c>
      <c r="D23" s="14" t="s">
        <v>158</v>
      </c>
      <c r="E23" s="14" t="s">
        <v>158</v>
      </c>
      <c r="F23" s="14" t="s">
        <v>159</v>
      </c>
      <c r="G23" s="14" t="s">
        <v>160</v>
      </c>
      <c r="H23" s="15" t="s">
        <v>161</v>
      </c>
      <c r="I23" s="15">
        <v>1</v>
      </c>
      <c r="J23" s="14" t="s">
        <v>160</v>
      </c>
      <c r="K23" s="15">
        <v>1</v>
      </c>
      <c r="L23" s="20">
        <v>200000</v>
      </c>
      <c r="M23" s="20">
        <v>200000</v>
      </c>
      <c r="N23" s="15">
        <v>155</v>
      </c>
      <c r="O23" s="15">
        <v>155</v>
      </c>
      <c r="P23" s="15">
        <v>0</v>
      </c>
      <c r="Q23" s="15">
        <f t="shared" ref="Q23:Q28" si="4">O23*0.3</f>
        <v>46.5</v>
      </c>
      <c r="R23" s="15">
        <f t="shared" ref="R23:R28" si="5">O23*0.1</f>
        <v>15.5</v>
      </c>
      <c r="S23" s="15">
        <f t="shared" ref="S23:S28" si="6">O23*0.2</f>
        <v>31</v>
      </c>
      <c r="T23" s="15">
        <v>0</v>
      </c>
      <c r="U23" s="15">
        <f t="shared" ref="U23:U28" si="7">O23*0.4</f>
        <v>62</v>
      </c>
      <c r="V23" s="23">
        <v>45883</v>
      </c>
      <c r="W23" s="23">
        <v>45883</v>
      </c>
      <c r="X23" s="23">
        <v>45890</v>
      </c>
      <c r="Y23" s="23">
        <v>46254</v>
      </c>
      <c r="Z23" s="24" t="s">
        <v>162</v>
      </c>
      <c r="AA23" s="14" t="str">
        <f>VLOOKUP(Z23,[1]Sheet1!$C$3:$I$195,7,0)</f>
        <v>轮式拖拉机</v>
      </c>
    </row>
    <row r="24" s="2" customFormat="1" customHeight="1" spans="1:27">
      <c r="A24" s="13" t="s">
        <v>14</v>
      </c>
      <c r="B24" s="13" t="s">
        <v>49</v>
      </c>
      <c r="C24" s="14" t="s">
        <v>163</v>
      </c>
      <c r="D24" s="14" t="s">
        <v>164</v>
      </c>
      <c r="E24" s="14" t="s">
        <v>164</v>
      </c>
      <c r="F24" s="48" t="s">
        <v>165</v>
      </c>
      <c r="G24" s="14" t="s">
        <v>166</v>
      </c>
      <c r="H24" s="15" t="s">
        <v>167</v>
      </c>
      <c r="I24" s="15">
        <v>1</v>
      </c>
      <c r="J24" s="14" t="s">
        <v>166</v>
      </c>
      <c r="K24" s="15">
        <v>1</v>
      </c>
      <c r="L24" s="20">
        <v>200000</v>
      </c>
      <c r="M24" s="20">
        <v>200000</v>
      </c>
      <c r="N24" s="15">
        <v>155</v>
      </c>
      <c r="O24" s="15">
        <v>155</v>
      </c>
      <c r="P24" s="15">
        <v>0</v>
      </c>
      <c r="Q24" s="15">
        <f t="shared" si="4"/>
        <v>46.5</v>
      </c>
      <c r="R24" s="15">
        <f t="shared" si="5"/>
        <v>15.5</v>
      </c>
      <c r="S24" s="15">
        <f t="shared" si="6"/>
        <v>31</v>
      </c>
      <c r="T24" s="15">
        <v>0</v>
      </c>
      <c r="U24" s="15">
        <f t="shared" si="7"/>
        <v>62</v>
      </c>
      <c r="V24" s="23">
        <v>45885</v>
      </c>
      <c r="W24" s="23">
        <v>45885</v>
      </c>
      <c r="X24" s="23">
        <v>45892</v>
      </c>
      <c r="Y24" s="23">
        <v>46256</v>
      </c>
      <c r="Z24" s="24" t="s">
        <v>168</v>
      </c>
      <c r="AA24" s="14" t="str">
        <f>VLOOKUP(Z24,[1]Sheet1!$C$3:$I$195,7,0)</f>
        <v>轮式拖拉机</v>
      </c>
    </row>
    <row r="25" s="2" customFormat="1" customHeight="1" spans="1:27">
      <c r="A25" s="13" t="s">
        <v>14</v>
      </c>
      <c r="B25" s="13" t="s">
        <v>49</v>
      </c>
      <c r="C25" s="14" t="s">
        <v>169</v>
      </c>
      <c r="D25" s="14" t="s">
        <v>170</v>
      </c>
      <c r="E25" s="14" t="s">
        <v>170</v>
      </c>
      <c r="F25" s="48" t="s">
        <v>171</v>
      </c>
      <c r="G25" s="14" t="s">
        <v>172</v>
      </c>
      <c r="H25" s="15" t="s">
        <v>173</v>
      </c>
      <c r="I25" s="15">
        <v>1</v>
      </c>
      <c r="J25" s="14" t="s">
        <v>172</v>
      </c>
      <c r="K25" s="15">
        <v>1</v>
      </c>
      <c r="L25" s="20">
        <v>200000</v>
      </c>
      <c r="M25" s="20">
        <v>200000</v>
      </c>
      <c r="N25" s="15">
        <v>155</v>
      </c>
      <c r="O25" s="15">
        <v>155</v>
      </c>
      <c r="P25" s="15">
        <v>0</v>
      </c>
      <c r="Q25" s="15">
        <f t="shared" si="4"/>
        <v>46.5</v>
      </c>
      <c r="R25" s="15">
        <f t="shared" si="5"/>
        <v>15.5</v>
      </c>
      <c r="S25" s="15">
        <f t="shared" si="6"/>
        <v>31</v>
      </c>
      <c r="T25" s="15">
        <v>0</v>
      </c>
      <c r="U25" s="15">
        <f t="shared" si="7"/>
        <v>62</v>
      </c>
      <c r="V25" s="23">
        <v>45885</v>
      </c>
      <c r="W25" s="23">
        <v>45885</v>
      </c>
      <c r="X25" s="23">
        <v>45892</v>
      </c>
      <c r="Y25" s="23">
        <v>46256</v>
      </c>
      <c r="Z25" s="24" t="s">
        <v>174</v>
      </c>
      <c r="AA25" s="14" t="str">
        <f>VLOOKUP(Z25,[1]Sheet1!$C$3:$I$195,7,0)</f>
        <v>轮式拖拉机</v>
      </c>
    </row>
    <row r="26" s="2" customFormat="1" customHeight="1" spans="1:27">
      <c r="A26" s="13" t="s">
        <v>14</v>
      </c>
      <c r="B26" s="13" t="s">
        <v>49</v>
      </c>
      <c r="C26" s="14" t="s">
        <v>175</v>
      </c>
      <c r="D26" s="14" t="s">
        <v>176</v>
      </c>
      <c r="E26" s="14" t="s">
        <v>176</v>
      </c>
      <c r="F26" s="48" t="s">
        <v>177</v>
      </c>
      <c r="G26" s="14" t="s">
        <v>178</v>
      </c>
      <c r="H26" s="15" t="s">
        <v>179</v>
      </c>
      <c r="I26" s="15">
        <v>1</v>
      </c>
      <c r="J26" s="14" t="s">
        <v>178</v>
      </c>
      <c r="K26" s="15">
        <v>1</v>
      </c>
      <c r="L26" s="20">
        <v>200000</v>
      </c>
      <c r="M26" s="20">
        <v>200000</v>
      </c>
      <c r="N26" s="15">
        <v>155</v>
      </c>
      <c r="O26" s="15">
        <v>155</v>
      </c>
      <c r="P26" s="15">
        <v>0</v>
      </c>
      <c r="Q26" s="15">
        <f t="shared" si="4"/>
        <v>46.5</v>
      </c>
      <c r="R26" s="15">
        <f t="shared" si="5"/>
        <v>15.5</v>
      </c>
      <c r="S26" s="15">
        <f t="shared" si="6"/>
        <v>31</v>
      </c>
      <c r="T26" s="15">
        <v>0</v>
      </c>
      <c r="U26" s="15">
        <f t="shared" si="7"/>
        <v>62</v>
      </c>
      <c r="V26" s="23">
        <v>45885</v>
      </c>
      <c r="W26" s="23">
        <v>45885</v>
      </c>
      <c r="X26" s="23">
        <v>45892</v>
      </c>
      <c r="Y26" s="23">
        <v>46256</v>
      </c>
      <c r="Z26" s="24" t="s">
        <v>180</v>
      </c>
      <c r="AA26" s="14" t="str">
        <f>VLOOKUP(Z26,[1]Sheet1!$C$3:$I$195,7,0)</f>
        <v>轮式拖拉机</v>
      </c>
    </row>
    <row r="27" s="2" customFormat="1" customHeight="1" spans="1:27">
      <c r="A27" s="13" t="s">
        <v>14</v>
      </c>
      <c r="B27" s="13" t="s">
        <v>49</v>
      </c>
      <c r="C27" s="14" t="s">
        <v>181</v>
      </c>
      <c r="D27" s="14" t="s">
        <v>182</v>
      </c>
      <c r="E27" s="14" t="s">
        <v>182</v>
      </c>
      <c r="F27" s="14" t="s">
        <v>183</v>
      </c>
      <c r="G27" s="14" t="s">
        <v>184</v>
      </c>
      <c r="H27" s="15" t="s">
        <v>185</v>
      </c>
      <c r="I27" s="15">
        <v>1</v>
      </c>
      <c r="J27" s="14" t="s">
        <v>184</v>
      </c>
      <c r="K27" s="15">
        <v>1</v>
      </c>
      <c r="L27" s="20">
        <v>200000</v>
      </c>
      <c r="M27" s="20">
        <v>200000</v>
      </c>
      <c r="N27" s="15">
        <v>155</v>
      </c>
      <c r="O27" s="15">
        <v>155</v>
      </c>
      <c r="P27" s="15">
        <v>0</v>
      </c>
      <c r="Q27" s="15">
        <f t="shared" si="4"/>
        <v>46.5</v>
      </c>
      <c r="R27" s="15">
        <f t="shared" si="5"/>
        <v>15.5</v>
      </c>
      <c r="S27" s="15">
        <f t="shared" si="6"/>
        <v>31</v>
      </c>
      <c r="T27" s="15">
        <v>0</v>
      </c>
      <c r="U27" s="15">
        <f t="shared" si="7"/>
        <v>62</v>
      </c>
      <c r="V27" s="23">
        <v>45885</v>
      </c>
      <c r="W27" s="23">
        <v>45885</v>
      </c>
      <c r="X27" s="23">
        <v>45892</v>
      </c>
      <c r="Y27" s="23">
        <v>46256</v>
      </c>
      <c r="Z27" s="24" t="s">
        <v>186</v>
      </c>
      <c r="AA27" s="14" t="str">
        <f>VLOOKUP(Z27,[1]Sheet1!$C$3:$I$195,7,0)</f>
        <v>轮式拖拉机</v>
      </c>
    </row>
    <row r="28" s="2" customFormat="1" customHeight="1" spans="1:27">
      <c r="A28" s="13" t="s">
        <v>14</v>
      </c>
      <c r="B28" s="13" t="s">
        <v>49</v>
      </c>
      <c r="C28" s="14" t="s">
        <v>187</v>
      </c>
      <c r="D28" s="14" t="s">
        <v>188</v>
      </c>
      <c r="E28" s="14" t="s">
        <v>188</v>
      </c>
      <c r="F28" s="14" t="s">
        <v>189</v>
      </c>
      <c r="G28" s="14" t="s">
        <v>190</v>
      </c>
      <c r="H28" s="14" t="s">
        <v>191</v>
      </c>
      <c r="I28" s="14">
        <v>1</v>
      </c>
      <c r="J28" s="14" t="s">
        <v>190</v>
      </c>
      <c r="K28" s="15">
        <v>1</v>
      </c>
      <c r="L28" s="20">
        <v>200000</v>
      </c>
      <c r="M28" s="20">
        <v>200000</v>
      </c>
      <c r="N28" s="15">
        <v>155</v>
      </c>
      <c r="O28" s="15">
        <v>155</v>
      </c>
      <c r="P28" s="15">
        <v>0</v>
      </c>
      <c r="Q28" s="15">
        <f t="shared" si="4"/>
        <v>46.5</v>
      </c>
      <c r="R28" s="15">
        <f t="shared" si="5"/>
        <v>15.5</v>
      </c>
      <c r="S28" s="15">
        <f t="shared" si="6"/>
        <v>31</v>
      </c>
      <c r="T28" s="15">
        <v>0</v>
      </c>
      <c r="U28" s="15">
        <f t="shared" si="7"/>
        <v>62</v>
      </c>
      <c r="V28" s="23">
        <v>45885</v>
      </c>
      <c r="W28" s="23">
        <v>45885</v>
      </c>
      <c r="X28" s="23">
        <v>45895</v>
      </c>
      <c r="Y28" s="23">
        <v>45894</v>
      </c>
      <c r="Z28" s="25" t="s">
        <v>192</v>
      </c>
      <c r="AA28" s="14"/>
    </row>
    <row r="29" s="2" customFormat="1" customHeight="1" spans="1:27">
      <c r="A29" s="13" t="s">
        <v>14</v>
      </c>
      <c r="B29" s="13" t="s">
        <v>49</v>
      </c>
      <c r="C29" s="14" t="s">
        <v>193</v>
      </c>
      <c r="D29" s="14" t="s">
        <v>194</v>
      </c>
      <c r="E29" s="14" t="s">
        <v>194</v>
      </c>
      <c r="F29" s="48" t="s">
        <v>195</v>
      </c>
      <c r="G29" s="14" t="s">
        <v>196</v>
      </c>
      <c r="H29" s="15" t="s">
        <v>197</v>
      </c>
      <c r="I29" s="15">
        <v>1</v>
      </c>
      <c r="J29" s="14" t="s">
        <v>196</v>
      </c>
      <c r="K29" s="15">
        <v>1</v>
      </c>
      <c r="L29" s="20">
        <v>200000</v>
      </c>
      <c r="M29" s="20">
        <v>200000</v>
      </c>
      <c r="N29" s="15">
        <v>155</v>
      </c>
      <c r="O29" s="15">
        <v>155</v>
      </c>
      <c r="P29" s="15">
        <v>0</v>
      </c>
      <c r="Q29" s="15">
        <f t="shared" ref="Q29:Q69" si="8">O29*0.3</f>
        <v>46.5</v>
      </c>
      <c r="R29" s="15">
        <f t="shared" ref="R29:R69" si="9">O29*0.1</f>
        <v>15.5</v>
      </c>
      <c r="S29" s="15">
        <f t="shared" ref="S29:S69" si="10">O29*0.2</f>
        <v>31</v>
      </c>
      <c r="T29" s="15">
        <v>0</v>
      </c>
      <c r="U29" s="15">
        <f t="shared" ref="U29:U69" si="11">O29*0.4</f>
        <v>62</v>
      </c>
      <c r="V29" s="23">
        <v>45888</v>
      </c>
      <c r="W29" s="23">
        <v>45888</v>
      </c>
      <c r="X29" s="23">
        <v>45895</v>
      </c>
      <c r="Y29" s="23">
        <v>46259</v>
      </c>
      <c r="Z29" s="24" t="s">
        <v>198</v>
      </c>
      <c r="AA29" s="14" t="str">
        <f>VLOOKUP(Z29,[1]Sheet1!$C$3:$I$195,7,0)</f>
        <v>轮式拖拉机</v>
      </c>
    </row>
    <row r="30" s="2" customFormat="1" customHeight="1" spans="1:27">
      <c r="A30" s="13" t="s">
        <v>14</v>
      </c>
      <c r="B30" s="13" t="s">
        <v>49</v>
      </c>
      <c r="C30" s="14" t="s">
        <v>199</v>
      </c>
      <c r="D30" s="14" t="s">
        <v>200</v>
      </c>
      <c r="E30" s="14" t="s">
        <v>200</v>
      </c>
      <c r="F30" s="48" t="s">
        <v>201</v>
      </c>
      <c r="G30" s="14" t="s">
        <v>202</v>
      </c>
      <c r="H30" s="15" t="s">
        <v>203</v>
      </c>
      <c r="I30" s="15">
        <v>1</v>
      </c>
      <c r="J30" s="14" t="s">
        <v>202</v>
      </c>
      <c r="K30" s="15">
        <v>1</v>
      </c>
      <c r="L30" s="20">
        <v>200000</v>
      </c>
      <c r="M30" s="20">
        <v>200000</v>
      </c>
      <c r="N30" s="15">
        <v>155</v>
      </c>
      <c r="O30" s="15">
        <v>155</v>
      </c>
      <c r="P30" s="15">
        <v>0</v>
      </c>
      <c r="Q30" s="15">
        <f t="shared" si="8"/>
        <v>46.5</v>
      </c>
      <c r="R30" s="15">
        <f t="shared" si="9"/>
        <v>15.5</v>
      </c>
      <c r="S30" s="15">
        <f t="shared" si="10"/>
        <v>31</v>
      </c>
      <c r="T30" s="15">
        <v>0</v>
      </c>
      <c r="U30" s="15">
        <f t="shared" si="11"/>
        <v>62</v>
      </c>
      <c r="V30" s="23">
        <v>45888</v>
      </c>
      <c r="W30" s="23">
        <v>45888</v>
      </c>
      <c r="X30" s="23">
        <v>45895</v>
      </c>
      <c r="Y30" s="23">
        <v>46259</v>
      </c>
      <c r="Z30" s="24" t="s">
        <v>204</v>
      </c>
      <c r="AA30" s="14" t="str">
        <f>VLOOKUP(Z30,[1]Sheet1!$C$3:$I$195,7,0)</f>
        <v>轮式拖拉机</v>
      </c>
    </row>
    <row r="31" s="2" customFormat="1" customHeight="1" spans="1:27">
      <c r="A31" s="13" t="s">
        <v>14</v>
      </c>
      <c r="B31" s="13" t="s">
        <v>49</v>
      </c>
      <c r="C31" s="14" t="s">
        <v>205</v>
      </c>
      <c r="D31" s="14" t="s">
        <v>206</v>
      </c>
      <c r="E31" s="14" t="s">
        <v>206</v>
      </c>
      <c r="F31" s="48" t="s">
        <v>207</v>
      </c>
      <c r="G31" s="14" t="s">
        <v>208</v>
      </c>
      <c r="H31" s="15" t="s">
        <v>209</v>
      </c>
      <c r="I31" s="15">
        <v>1</v>
      </c>
      <c r="J31" s="14" t="s">
        <v>208</v>
      </c>
      <c r="K31" s="15">
        <v>1</v>
      </c>
      <c r="L31" s="20">
        <v>200000</v>
      </c>
      <c r="M31" s="20">
        <v>200000</v>
      </c>
      <c r="N31" s="15">
        <v>155</v>
      </c>
      <c r="O31" s="15">
        <v>155</v>
      </c>
      <c r="P31" s="15">
        <v>0</v>
      </c>
      <c r="Q31" s="15">
        <f t="shared" si="8"/>
        <v>46.5</v>
      </c>
      <c r="R31" s="15">
        <f t="shared" si="9"/>
        <v>15.5</v>
      </c>
      <c r="S31" s="15">
        <f t="shared" si="10"/>
        <v>31</v>
      </c>
      <c r="T31" s="15">
        <v>0</v>
      </c>
      <c r="U31" s="15">
        <f t="shared" si="11"/>
        <v>62</v>
      </c>
      <c r="V31" s="23">
        <v>45888</v>
      </c>
      <c r="W31" s="23">
        <v>45888</v>
      </c>
      <c r="X31" s="23">
        <v>45895</v>
      </c>
      <c r="Y31" s="23">
        <v>46259</v>
      </c>
      <c r="Z31" s="24" t="s">
        <v>210</v>
      </c>
      <c r="AA31" s="14" t="str">
        <f>VLOOKUP(Z31,[1]Sheet1!$C$3:$I$195,7,0)</f>
        <v>轮式拖拉机</v>
      </c>
    </row>
    <row r="32" s="2" customFormat="1" customHeight="1" spans="1:27">
      <c r="A32" s="13" t="s">
        <v>14</v>
      </c>
      <c r="B32" s="13" t="s">
        <v>49</v>
      </c>
      <c r="C32" s="14" t="s">
        <v>211</v>
      </c>
      <c r="D32" s="14" t="s">
        <v>212</v>
      </c>
      <c r="E32" s="14" t="s">
        <v>212</v>
      </c>
      <c r="F32" s="48" t="s">
        <v>213</v>
      </c>
      <c r="G32" s="14" t="s">
        <v>214</v>
      </c>
      <c r="H32" s="15" t="s">
        <v>215</v>
      </c>
      <c r="I32" s="15">
        <v>1</v>
      </c>
      <c r="J32" s="14" t="s">
        <v>214</v>
      </c>
      <c r="K32" s="15">
        <v>1</v>
      </c>
      <c r="L32" s="20">
        <v>200000</v>
      </c>
      <c r="M32" s="20">
        <v>200000</v>
      </c>
      <c r="N32" s="15">
        <v>155</v>
      </c>
      <c r="O32" s="15">
        <v>155</v>
      </c>
      <c r="P32" s="15">
        <v>0</v>
      </c>
      <c r="Q32" s="15">
        <f t="shared" si="8"/>
        <v>46.5</v>
      </c>
      <c r="R32" s="15">
        <f t="shared" si="9"/>
        <v>15.5</v>
      </c>
      <c r="S32" s="15">
        <f t="shared" si="10"/>
        <v>31</v>
      </c>
      <c r="T32" s="15">
        <v>0</v>
      </c>
      <c r="U32" s="15">
        <f t="shared" si="11"/>
        <v>62</v>
      </c>
      <c r="V32" s="23">
        <v>45888</v>
      </c>
      <c r="W32" s="23">
        <v>45888</v>
      </c>
      <c r="X32" s="23">
        <v>45895</v>
      </c>
      <c r="Y32" s="23">
        <v>46259</v>
      </c>
      <c r="Z32" s="24" t="s">
        <v>216</v>
      </c>
      <c r="AA32" s="14" t="str">
        <f>VLOOKUP(Z32,[1]Sheet1!$C$3:$I$195,7,0)</f>
        <v>轮式拖拉机</v>
      </c>
    </row>
    <row r="33" s="2" customFormat="1" customHeight="1" spans="1:27">
      <c r="A33" s="13" t="s">
        <v>14</v>
      </c>
      <c r="B33" s="13" t="s">
        <v>49</v>
      </c>
      <c r="C33" s="14" t="s">
        <v>217</v>
      </c>
      <c r="D33" s="14" t="s">
        <v>218</v>
      </c>
      <c r="E33" s="14" t="s">
        <v>218</v>
      </c>
      <c r="F33" s="14" t="s">
        <v>219</v>
      </c>
      <c r="G33" s="14" t="s">
        <v>220</v>
      </c>
      <c r="H33" s="15" t="s">
        <v>221</v>
      </c>
      <c r="I33" s="15">
        <v>1</v>
      </c>
      <c r="J33" s="14" t="s">
        <v>220</v>
      </c>
      <c r="K33" s="15">
        <v>1</v>
      </c>
      <c r="L33" s="20">
        <v>200000</v>
      </c>
      <c r="M33" s="20">
        <v>200000</v>
      </c>
      <c r="N33" s="15">
        <v>155</v>
      </c>
      <c r="O33" s="15">
        <v>155</v>
      </c>
      <c r="P33" s="15">
        <v>0</v>
      </c>
      <c r="Q33" s="15">
        <f t="shared" si="8"/>
        <v>46.5</v>
      </c>
      <c r="R33" s="15">
        <f t="shared" si="9"/>
        <v>15.5</v>
      </c>
      <c r="S33" s="15">
        <f t="shared" si="10"/>
        <v>31</v>
      </c>
      <c r="T33" s="15">
        <v>0</v>
      </c>
      <c r="U33" s="15">
        <f t="shared" si="11"/>
        <v>62</v>
      </c>
      <c r="V33" s="23">
        <v>45890</v>
      </c>
      <c r="W33" s="23">
        <v>45890</v>
      </c>
      <c r="X33" s="23">
        <v>45897</v>
      </c>
      <c r="Y33" s="23">
        <v>46261</v>
      </c>
      <c r="Z33" s="24" t="s">
        <v>222</v>
      </c>
      <c r="AA33" s="14" t="str">
        <f>VLOOKUP(Z33,[1]Sheet1!$C$3:$I$195,7,0)</f>
        <v>轮式拖拉机</v>
      </c>
    </row>
    <row r="34" s="2" customFormat="1" customHeight="1" spans="1:27">
      <c r="A34" s="13" t="s">
        <v>14</v>
      </c>
      <c r="B34" s="13" t="s">
        <v>49</v>
      </c>
      <c r="C34" s="14" t="s">
        <v>223</v>
      </c>
      <c r="D34" s="14" t="s">
        <v>224</v>
      </c>
      <c r="E34" s="14" t="s">
        <v>224</v>
      </c>
      <c r="F34" s="48" t="s">
        <v>225</v>
      </c>
      <c r="G34" s="14" t="s">
        <v>226</v>
      </c>
      <c r="H34" s="15" t="s">
        <v>227</v>
      </c>
      <c r="I34" s="15">
        <v>1</v>
      </c>
      <c r="J34" s="14" t="s">
        <v>226</v>
      </c>
      <c r="K34" s="15">
        <v>1</v>
      </c>
      <c r="L34" s="20">
        <v>200000</v>
      </c>
      <c r="M34" s="20">
        <v>200000</v>
      </c>
      <c r="N34" s="15">
        <v>155</v>
      </c>
      <c r="O34" s="15">
        <v>155</v>
      </c>
      <c r="P34" s="15">
        <v>0</v>
      </c>
      <c r="Q34" s="15">
        <f t="shared" si="8"/>
        <v>46.5</v>
      </c>
      <c r="R34" s="15">
        <f t="shared" si="9"/>
        <v>15.5</v>
      </c>
      <c r="S34" s="15">
        <f t="shared" si="10"/>
        <v>31</v>
      </c>
      <c r="T34" s="15">
        <v>0</v>
      </c>
      <c r="U34" s="15">
        <f t="shared" si="11"/>
        <v>62</v>
      </c>
      <c r="V34" s="23">
        <v>45890</v>
      </c>
      <c r="W34" s="23">
        <v>45890</v>
      </c>
      <c r="X34" s="23">
        <v>45897</v>
      </c>
      <c r="Y34" s="23">
        <v>46261</v>
      </c>
      <c r="Z34" s="24" t="s">
        <v>228</v>
      </c>
      <c r="AA34" s="14" t="str">
        <f>VLOOKUP(Z34,[1]Sheet1!$C$3:$I$195,7,0)</f>
        <v>轮式拖拉机</v>
      </c>
    </row>
    <row r="35" s="2" customFormat="1" customHeight="1" spans="1:27">
      <c r="A35" s="13" t="s">
        <v>14</v>
      </c>
      <c r="B35" s="13" t="s">
        <v>49</v>
      </c>
      <c r="C35" s="14" t="s">
        <v>229</v>
      </c>
      <c r="D35" s="14" t="s">
        <v>230</v>
      </c>
      <c r="E35" s="14" t="s">
        <v>230</v>
      </c>
      <c r="F35" s="14" t="s">
        <v>231</v>
      </c>
      <c r="G35" s="14" t="s">
        <v>232</v>
      </c>
      <c r="H35" s="15" t="s">
        <v>233</v>
      </c>
      <c r="I35" s="15">
        <v>1</v>
      </c>
      <c r="J35" s="14" t="s">
        <v>232</v>
      </c>
      <c r="K35" s="15">
        <v>1</v>
      </c>
      <c r="L35" s="20">
        <v>200000</v>
      </c>
      <c r="M35" s="20">
        <v>200000</v>
      </c>
      <c r="N35" s="15">
        <v>155</v>
      </c>
      <c r="O35" s="15">
        <v>155</v>
      </c>
      <c r="P35" s="15">
        <v>0</v>
      </c>
      <c r="Q35" s="15">
        <f t="shared" si="8"/>
        <v>46.5</v>
      </c>
      <c r="R35" s="15">
        <f t="shared" si="9"/>
        <v>15.5</v>
      </c>
      <c r="S35" s="15">
        <f t="shared" si="10"/>
        <v>31</v>
      </c>
      <c r="T35" s="15">
        <v>0</v>
      </c>
      <c r="U35" s="15">
        <f t="shared" si="11"/>
        <v>62</v>
      </c>
      <c r="V35" s="23">
        <v>45890</v>
      </c>
      <c r="W35" s="23">
        <v>45890</v>
      </c>
      <c r="X35" s="23">
        <v>45897</v>
      </c>
      <c r="Y35" s="23">
        <v>46261</v>
      </c>
      <c r="Z35" s="24" t="s">
        <v>234</v>
      </c>
      <c r="AA35" s="14" t="str">
        <f>VLOOKUP(Z35,[1]Sheet1!$C$3:$I$195,7,0)</f>
        <v>轮式拖拉机</v>
      </c>
    </row>
    <row r="36" s="2" customFormat="1" customHeight="1" spans="1:27">
      <c r="A36" s="13" t="s">
        <v>14</v>
      </c>
      <c r="B36" s="13" t="s">
        <v>49</v>
      </c>
      <c r="C36" s="14" t="s">
        <v>235</v>
      </c>
      <c r="D36" s="14" t="s">
        <v>236</v>
      </c>
      <c r="E36" s="14" t="s">
        <v>236</v>
      </c>
      <c r="F36" s="48" t="s">
        <v>237</v>
      </c>
      <c r="G36" s="14" t="s">
        <v>238</v>
      </c>
      <c r="H36" s="15" t="s">
        <v>239</v>
      </c>
      <c r="I36" s="15">
        <v>1</v>
      </c>
      <c r="J36" s="14" t="s">
        <v>238</v>
      </c>
      <c r="K36" s="15">
        <v>1</v>
      </c>
      <c r="L36" s="20">
        <v>200000</v>
      </c>
      <c r="M36" s="20">
        <v>200000</v>
      </c>
      <c r="N36" s="15">
        <v>155</v>
      </c>
      <c r="O36" s="15">
        <v>155</v>
      </c>
      <c r="P36" s="15">
        <v>0</v>
      </c>
      <c r="Q36" s="15">
        <f t="shared" si="8"/>
        <v>46.5</v>
      </c>
      <c r="R36" s="15">
        <f t="shared" si="9"/>
        <v>15.5</v>
      </c>
      <c r="S36" s="15">
        <f t="shared" si="10"/>
        <v>31</v>
      </c>
      <c r="T36" s="15">
        <v>0</v>
      </c>
      <c r="U36" s="15">
        <f t="shared" si="11"/>
        <v>62</v>
      </c>
      <c r="V36" s="23">
        <v>45890</v>
      </c>
      <c r="W36" s="23">
        <v>45890</v>
      </c>
      <c r="X36" s="23">
        <v>45897</v>
      </c>
      <c r="Y36" s="23">
        <v>46261</v>
      </c>
      <c r="Z36" s="24" t="s">
        <v>240</v>
      </c>
      <c r="AA36" s="14" t="str">
        <f>VLOOKUP(Z36,[1]Sheet1!$C$3:$I$195,7,0)</f>
        <v>轮式拖拉机</v>
      </c>
    </row>
    <row r="37" s="2" customFormat="1" customHeight="1" spans="1:27">
      <c r="A37" s="13" t="s">
        <v>14</v>
      </c>
      <c r="B37" s="13" t="s">
        <v>49</v>
      </c>
      <c r="C37" s="14" t="s">
        <v>241</v>
      </c>
      <c r="D37" s="14" t="s">
        <v>242</v>
      </c>
      <c r="E37" s="14" t="s">
        <v>242</v>
      </c>
      <c r="F37" s="48" t="s">
        <v>243</v>
      </c>
      <c r="G37" s="14" t="s">
        <v>244</v>
      </c>
      <c r="H37" s="15" t="s">
        <v>245</v>
      </c>
      <c r="I37" s="15">
        <v>1</v>
      </c>
      <c r="J37" s="14" t="s">
        <v>244</v>
      </c>
      <c r="K37" s="15">
        <v>1</v>
      </c>
      <c r="L37" s="20">
        <v>200000</v>
      </c>
      <c r="M37" s="20">
        <v>200000</v>
      </c>
      <c r="N37" s="15">
        <v>155</v>
      </c>
      <c r="O37" s="15">
        <v>155</v>
      </c>
      <c r="P37" s="15">
        <v>0</v>
      </c>
      <c r="Q37" s="15">
        <f t="shared" si="8"/>
        <v>46.5</v>
      </c>
      <c r="R37" s="15">
        <f t="shared" si="9"/>
        <v>15.5</v>
      </c>
      <c r="S37" s="15">
        <f t="shared" si="10"/>
        <v>31</v>
      </c>
      <c r="T37" s="15">
        <v>0</v>
      </c>
      <c r="U37" s="15">
        <f t="shared" si="11"/>
        <v>62</v>
      </c>
      <c r="V37" s="23">
        <v>45891</v>
      </c>
      <c r="W37" s="23">
        <v>45891</v>
      </c>
      <c r="X37" s="23">
        <v>45898</v>
      </c>
      <c r="Y37" s="23">
        <v>46262</v>
      </c>
      <c r="Z37" s="24" t="s">
        <v>246</v>
      </c>
      <c r="AA37" s="14" t="str">
        <f>VLOOKUP(Z37,[1]Sheet1!$C$3:$I$195,7,0)</f>
        <v>轮式拖拉机</v>
      </c>
    </row>
    <row r="38" s="2" customFormat="1" customHeight="1" spans="1:27">
      <c r="A38" s="13" t="s">
        <v>14</v>
      </c>
      <c r="B38" s="13" t="s">
        <v>49</v>
      </c>
      <c r="C38" s="16" t="s">
        <v>247</v>
      </c>
      <c r="D38" s="14" t="s">
        <v>248</v>
      </c>
      <c r="E38" s="14" t="s">
        <v>248</v>
      </c>
      <c r="F38" s="48" t="s">
        <v>249</v>
      </c>
      <c r="G38" s="14" t="s">
        <v>250</v>
      </c>
      <c r="H38" s="15" t="s">
        <v>251</v>
      </c>
      <c r="I38" s="15">
        <v>1</v>
      </c>
      <c r="J38" s="14" t="s">
        <v>250</v>
      </c>
      <c r="K38" s="15">
        <v>1</v>
      </c>
      <c r="L38" s="20">
        <v>200000</v>
      </c>
      <c r="M38" s="20">
        <v>200000</v>
      </c>
      <c r="N38" s="15">
        <v>155</v>
      </c>
      <c r="O38" s="15">
        <v>155</v>
      </c>
      <c r="P38" s="15">
        <v>0</v>
      </c>
      <c r="Q38" s="15">
        <f t="shared" si="8"/>
        <v>46.5</v>
      </c>
      <c r="R38" s="15">
        <f t="shared" si="9"/>
        <v>15.5</v>
      </c>
      <c r="S38" s="15">
        <f t="shared" si="10"/>
        <v>31</v>
      </c>
      <c r="T38" s="15">
        <v>0</v>
      </c>
      <c r="U38" s="15">
        <f t="shared" si="11"/>
        <v>62</v>
      </c>
      <c r="V38" s="23">
        <v>45865</v>
      </c>
      <c r="W38" s="23">
        <v>45865</v>
      </c>
      <c r="X38" s="23">
        <v>45872</v>
      </c>
      <c r="Y38" s="23">
        <v>46236</v>
      </c>
      <c r="Z38" s="26" t="s">
        <v>252</v>
      </c>
      <c r="AA38" s="14" t="str">
        <f>VLOOKUP(Z38,[1]Sheet1!$C$3:$I$195,7,0)</f>
        <v>轮式拖拉机</v>
      </c>
    </row>
    <row r="39" s="2" customFormat="1" customHeight="1" spans="1:27">
      <c r="A39" s="13" t="s">
        <v>14</v>
      </c>
      <c r="B39" s="13" t="s">
        <v>49</v>
      </c>
      <c r="C39" s="17" t="s">
        <v>253</v>
      </c>
      <c r="D39" s="14" t="s">
        <v>254</v>
      </c>
      <c r="E39" s="14" t="s">
        <v>254</v>
      </c>
      <c r="F39" s="48" t="s">
        <v>255</v>
      </c>
      <c r="G39" s="14" t="s">
        <v>256</v>
      </c>
      <c r="H39" s="15" t="s">
        <v>257</v>
      </c>
      <c r="I39" s="15">
        <v>1</v>
      </c>
      <c r="J39" s="14" t="s">
        <v>256</v>
      </c>
      <c r="K39" s="15">
        <v>1</v>
      </c>
      <c r="L39" s="20">
        <v>200000</v>
      </c>
      <c r="M39" s="20">
        <v>200000</v>
      </c>
      <c r="N39" s="15">
        <v>155</v>
      </c>
      <c r="O39" s="15">
        <v>155</v>
      </c>
      <c r="P39" s="15">
        <v>0</v>
      </c>
      <c r="Q39" s="15">
        <f t="shared" si="8"/>
        <v>46.5</v>
      </c>
      <c r="R39" s="15">
        <f t="shared" si="9"/>
        <v>15.5</v>
      </c>
      <c r="S39" s="15">
        <f t="shared" si="10"/>
        <v>31</v>
      </c>
      <c r="T39" s="15">
        <v>0</v>
      </c>
      <c r="U39" s="15">
        <f t="shared" si="11"/>
        <v>62</v>
      </c>
      <c r="V39" s="23">
        <v>45893</v>
      </c>
      <c r="W39" s="23">
        <v>45893</v>
      </c>
      <c r="X39" s="23">
        <v>45900</v>
      </c>
      <c r="Y39" s="23">
        <v>46264</v>
      </c>
      <c r="Z39" s="20" t="s">
        <v>258</v>
      </c>
      <c r="AA39" s="14" t="str">
        <f>VLOOKUP(Z39,[1]Sheet1!$C$3:$I$195,7,0)</f>
        <v>轮式拖拉机</v>
      </c>
    </row>
    <row r="40" s="3" customFormat="1" customHeight="1" spans="1:27">
      <c r="A40" s="13" t="s">
        <v>14</v>
      </c>
      <c r="B40" s="13" t="s">
        <v>49</v>
      </c>
      <c r="C40" s="14" t="s">
        <v>259</v>
      </c>
      <c r="D40" s="14" t="s">
        <v>260</v>
      </c>
      <c r="E40" s="14" t="s">
        <v>260</v>
      </c>
      <c r="F40" s="48" t="s">
        <v>261</v>
      </c>
      <c r="G40" s="14" t="s">
        <v>262</v>
      </c>
      <c r="H40" s="15" t="s">
        <v>263</v>
      </c>
      <c r="I40" s="15">
        <v>1</v>
      </c>
      <c r="J40" s="14" t="s">
        <v>262</v>
      </c>
      <c r="K40" s="15">
        <v>1</v>
      </c>
      <c r="L40" s="15">
        <v>200000</v>
      </c>
      <c r="M40" s="15">
        <v>200000</v>
      </c>
      <c r="N40" s="15">
        <v>155</v>
      </c>
      <c r="O40" s="15">
        <v>155</v>
      </c>
      <c r="P40" s="15">
        <v>0</v>
      </c>
      <c r="Q40" s="15">
        <f t="shared" si="8"/>
        <v>46.5</v>
      </c>
      <c r="R40" s="15">
        <f t="shared" si="9"/>
        <v>15.5</v>
      </c>
      <c r="S40" s="15">
        <f t="shared" si="10"/>
        <v>31</v>
      </c>
      <c r="T40" s="15">
        <v>0</v>
      </c>
      <c r="U40" s="15">
        <f t="shared" si="11"/>
        <v>62</v>
      </c>
      <c r="V40" s="23">
        <v>45894</v>
      </c>
      <c r="W40" s="23">
        <v>45894</v>
      </c>
      <c r="X40" s="23">
        <v>45875</v>
      </c>
      <c r="Y40" s="23">
        <v>46239</v>
      </c>
      <c r="Z40" s="24" t="s">
        <v>264</v>
      </c>
      <c r="AA40" s="14" t="str">
        <f>VLOOKUP(Z40,[1]Sheet1!$C$3:$I$195,7,0)</f>
        <v>轮式拖拉机</v>
      </c>
    </row>
    <row r="41" s="3" customFormat="1" customHeight="1" spans="1:27">
      <c r="A41" s="13" t="s">
        <v>14</v>
      </c>
      <c r="B41" s="13" t="s">
        <v>49</v>
      </c>
      <c r="C41" s="14" t="s">
        <v>265</v>
      </c>
      <c r="D41" s="14" t="s">
        <v>266</v>
      </c>
      <c r="E41" s="14" t="s">
        <v>266</v>
      </c>
      <c r="F41" s="14" t="s">
        <v>267</v>
      </c>
      <c r="G41" s="14" t="s">
        <v>268</v>
      </c>
      <c r="H41" s="15" t="s">
        <v>269</v>
      </c>
      <c r="I41" s="15">
        <v>1</v>
      </c>
      <c r="J41" s="14" t="s">
        <v>268</v>
      </c>
      <c r="K41" s="15">
        <v>1</v>
      </c>
      <c r="L41" s="15">
        <v>200000</v>
      </c>
      <c r="M41" s="15">
        <v>200000</v>
      </c>
      <c r="N41" s="15">
        <v>155</v>
      </c>
      <c r="O41" s="15">
        <v>155</v>
      </c>
      <c r="P41" s="15">
        <v>0</v>
      </c>
      <c r="Q41" s="15">
        <f t="shared" si="8"/>
        <v>46.5</v>
      </c>
      <c r="R41" s="15">
        <f t="shared" si="9"/>
        <v>15.5</v>
      </c>
      <c r="S41" s="15">
        <f t="shared" si="10"/>
        <v>31</v>
      </c>
      <c r="T41" s="15">
        <v>0</v>
      </c>
      <c r="U41" s="15">
        <f t="shared" si="11"/>
        <v>62</v>
      </c>
      <c r="V41" s="23">
        <v>45895</v>
      </c>
      <c r="W41" s="23">
        <v>45895</v>
      </c>
      <c r="X41" s="23">
        <v>45875</v>
      </c>
      <c r="Y41" s="23">
        <v>46239</v>
      </c>
      <c r="Z41" s="24" t="s">
        <v>270</v>
      </c>
      <c r="AA41" s="14" t="str">
        <f>VLOOKUP(Z41,[1]Sheet1!$C$3:$I$195,7,0)</f>
        <v>轮式拖拉机</v>
      </c>
    </row>
    <row r="42" s="3" customFormat="1" customHeight="1" spans="1:27">
      <c r="A42" s="13" t="s">
        <v>14</v>
      </c>
      <c r="B42" s="13" t="s">
        <v>49</v>
      </c>
      <c r="C42" s="14" t="s">
        <v>271</v>
      </c>
      <c r="D42" s="14" t="s">
        <v>272</v>
      </c>
      <c r="E42" s="14" t="s">
        <v>272</v>
      </c>
      <c r="F42" s="14" t="s">
        <v>273</v>
      </c>
      <c r="G42" s="14" t="s">
        <v>274</v>
      </c>
      <c r="H42" s="15" t="s">
        <v>275</v>
      </c>
      <c r="I42" s="15">
        <v>1</v>
      </c>
      <c r="J42" s="14" t="s">
        <v>274</v>
      </c>
      <c r="K42" s="15">
        <v>1</v>
      </c>
      <c r="L42" s="15">
        <v>200000</v>
      </c>
      <c r="M42" s="15">
        <v>200000</v>
      </c>
      <c r="N42" s="15">
        <v>155</v>
      </c>
      <c r="O42" s="15">
        <v>155</v>
      </c>
      <c r="P42" s="15">
        <v>0</v>
      </c>
      <c r="Q42" s="15">
        <f t="shared" si="8"/>
        <v>46.5</v>
      </c>
      <c r="R42" s="15">
        <f t="shared" si="9"/>
        <v>15.5</v>
      </c>
      <c r="S42" s="15">
        <f t="shared" si="10"/>
        <v>31</v>
      </c>
      <c r="T42" s="15">
        <v>0</v>
      </c>
      <c r="U42" s="15">
        <f t="shared" si="11"/>
        <v>62</v>
      </c>
      <c r="V42" s="23">
        <v>45896</v>
      </c>
      <c r="W42" s="23">
        <v>45896</v>
      </c>
      <c r="X42" s="23">
        <v>45875</v>
      </c>
      <c r="Y42" s="23">
        <v>46239</v>
      </c>
      <c r="Z42" s="24" t="s">
        <v>276</v>
      </c>
      <c r="AA42" s="14" t="str">
        <f>VLOOKUP(Z42,[1]Sheet1!$C$3:$I$195,7,0)</f>
        <v>轮式拖拉机</v>
      </c>
    </row>
    <row r="43" s="3" customFormat="1" customHeight="1" spans="1:27">
      <c r="A43" s="13" t="s">
        <v>14</v>
      </c>
      <c r="B43" s="13" t="s">
        <v>49</v>
      </c>
      <c r="C43" s="14" t="s">
        <v>277</v>
      </c>
      <c r="D43" s="14" t="s">
        <v>278</v>
      </c>
      <c r="E43" s="14" t="s">
        <v>278</v>
      </c>
      <c r="F43" s="48" t="s">
        <v>279</v>
      </c>
      <c r="G43" s="14" t="s">
        <v>280</v>
      </c>
      <c r="H43" s="15" t="s">
        <v>281</v>
      </c>
      <c r="I43" s="15">
        <v>1</v>
      </c>
      <c r="J43" s="14" t="s">
        <v>280</v>
      </c>
      <c r="K43" s="15">
        <v>1</v>
      </c>
      <c r="L43" s="15">
        <v>200000</v>
      </c>
      <c r="M43" s="15">
        <v>200000</v>
      </c>
      <c r="N43" s="15">
        <v>155</v>
      </c>
      <c r="O43" s="15">
        <v>155</v>
      </c>
      <c r="P43" s="15">
        <v>0</v>
      </c>
      <c r="Q43" s="15">
        <f t="shared" si="8"/>
        <v>46.5</v>
      </c>
      <c r="R43" s="15">
        <f t="shared" si="9"/>
        <v>15.5</v>
      </c>
      <c r="S43" s="15">
        <f t="shared" si="10"/>
        <v>31</v>
      </c>
      <c r="T43" s="15">
        <v>0</v>
      </c>
      <c r="U43" s="15">
        <f t="shared" si="11"/>
        <v>62</v>
      </c>
      <c r="V43" s="23">
        <v>45897</v>
      </c>
      <c r="W43" s="23">
        <v>45897</v>
      </c>
      <c r="X43" s="23">
        <v>45875</v>
      </c>
      <c r="Y43" s="23">
        <v>46239</v>
      </c>
      <c r="Z43" s="24" t="s">
        <v>282</v>
      </c>
      <c r="AA43" s="14" t="str">
        <f>VLOOKUP(Z43,[1]Sheet1!$C$3:$I$195,7,0)</f>
        <v>轮式拖拉机</v>
      </c>
    </row>
    <row r="44" s="3" customFormat="1" customHeight="1" spans="1:27">
      <c r="A44" s="13" t="s">
        <v>14</v>
      </c>
      <c r="B44" s="13" t="s">
        <v>49</v>
      </c>
      <c r="C44" s="14" t="s">
        <v>283</v>
      </c>
      <c r="D44" s="14" t="s">
        <v>284</v>
      </c>
      <c r="E44" s="14" t="s">
        <v>284</v>
      </c>
      <c r="F44" s="48" t="s">
        <v>285</v>
      </c>
      <c r="G44" s="14" t="s">
        <v>286</v>
      </c>
      <c r="H44" s="15" t="s">
        <v>287</v>
      </c>
      <c r="I44" s="15">
        <v>1</v>
      </c>
      <c r="J44" s="14" t="s">
        <v>286</v>
      </c>
      <c r="K44" s="15">
        <v>1</v>
      </c>
      <c r="L44" s="15">
        <v>200000</v>
      </c>
      <c r="M44" s="15">
        <v>200000</v>
      </c>
      <c r="N44" s="15">
        <v>155</v>
      </c>
      <c r="O44" s="15">
        <v>155</v>
      </c>
      <c r="P44" s="15">
        <v>0</v>
      </c>
      <c r="Q44" s="15">
        <f t="shared" si="8"/>
        <v>46.5</v>
      </c>
      <c r="R44" s="15">
        <f t="shared" si="9"/>
        <v>15.5</v>
      </c>
      <c r="S44" s="15">
        <f t="shared" si="10"/>
        <v>31</v>
      </c>
      <c r="T44" s="15">
        <v>0</v>
      </c>
      <c r="U44" s="15">
        <f t="shared" si="11"/>
        <v>62</v>
      </c>
      <c r="V44" s="23">
        <v>45898</v>
      </c>
      <c r="W44" s="23">
        <v>45898</v>
      </c>
      <c r="X44" s="23">
        <v>45882</v>
      </c>
      <c r="Y44" s="23">
        <v>46246</v>
      </c>
      <c r="Z44" s="24" t="s">
        <v>288</v>
      </c>
      <c r="AA44" s="14" t="str">
        <f>VLOOKUP(Z44,[1]Sheet1!$C$3:$I$195,7,0)</f>
        <v>轮式拖拉机</v>
      </c>
    </row>
    <row r="45" s="3" customFormat="1" customHeight="1" spans="1:27">
      <c r="A45" s="13" t="s">
        <v>14</v>
      </c>
      <c r="B45" s="13" t="s">
        <v>49</v>
      </c>
      <c r="C45" s="14" t="s">
        <v>289</v>
      </c>
      <c r="D45" s="14" t="s">
        <v>290</v>
      </c>
      <c r="E45" s="14" t="s">
        <v>290</v>
      </c>
      <c r="F45" s="14" t="s">
        <v>291</v>
      </c>
      <c r="G45" s="14" t="s">
        <v>292</v>
      </c>
      <c r="H45" s="15" t="s">
        <v>293</v>
      </c>
      <c r="I45" s="15">
        <v>1</v>
      </c>
      <c r="J45" s="14" t="s">
        <v>292</v>
      </c>
      <c r="K45" s="15">
        <v>1</v>
      </c>
      <c r="L45" s="15">
        <v>200000</v>
      </c>
      <c r="M45" s="15">
        <v>200000</v>
      </c>
      <c r="N45" s="15">
        <v>155</v>
      </c>
      <c r="O45" s="15">
        <v>155</v>
      </c>
      <c r="P45" s="15">
        <v>0</v>
      </c>
      <c r="Q45" s="15">
        <f t="shared" si="8"/>
        <v>46.5</v>
      </c>
      <c r="R45" s="15">
        <f t="shared" si="9"/>
        <v>15.5</v>
      </c>
      <c r="S45" s="15">
        <f t="shared" si="10"/>
        <v>31</v>
      </c>
      <c r="T45" s="15">
        <v>0</v>
      </c>
      <c r="U45" s="15">
        <f t="shared" si="11"/>
        <v>62</v>
      </c>
      <c r="V45" s="23">
        <v>45899</v>
      </c>
      <c r="W45" s="23">
        <v>45899</v>
      </c>
      <c r="X45" s="23">
        <v>45883</v>
      </c>
      <c r="Y45" s="23">
        <v>46247</v>
      </c>
      <c r="Z45" s="24" t="s">
        <v>294</v>
      </c>
      <c r="AA45" s="14" t="str">
        <f>VLOOKUP(Z45,[1]Sheet1!$C$3:$I$195,7,0)</f>
        <v>轮式拖拉机</v>
      </c>
    </row>
    <row r="46" s="3" customFormat="1" customHeight="1" spans="1:27">
      <c r="A46" s="13" t="s">
        <v>14</v>
      </c>
      <c r="B46" s="13" t="s">
        <v>49</v>
      </c>
      <c r="C46" s="14" t="s">
        <v>295</v>
      </c>
      <c r="D46" s="14" t="s">
        <v>296</v>
      </c>
      <c r="E46" s="14" t="s">
        <v>296</v>
      </c>
      <c r="F46" s="14" t="s">
        <v>297</v>
      </c>
      <c r="G46" s="14" t="s">
        <v>298</v>
      </c>
      <c r="H46" s="15" t="s">
        <v>299</v>
      </c>
      <c r="I46" s="15">
        <v>1</v>
      </c>
      <c r="J46" s="14" t="s">
        <v>298</v>
      </c>
      <c r="K46" s="15">
        <v>1</v>
      </c>
      <c r="L46" s="15">
        <v>200000</v>
      </c>
      <c r="M46" s="15">
        <v>200000</v>
      </c>
      <c r="N46" s="15">
        <v>155</v>
      </c>
      <c r="O46" s="15">
        <v>155</v>
      </c>
      <c r="P46" s="15">
        <v>0</v>
      </c>
      <c r="Q46" s="15">
        <f t="shared" si="8"/>
        <v>46.5</v>
      </c>
      <c r="R46" s="15">
        <f t="shared" si="9"/>
        <v>15.5</v>
      </c>
      <c r="S46" s="15">
        <f t="shared" si="10"/>
        <v>31</v>
      </c>
      <c r="T46" s="15">
        <v>0</v>
      </c>
      <c r="U46" s="15">
        <f t="shared" si="11"/>
        <v>62</v>
      </c>
      <c r="V46" s="23">
        <v>45900</v>
      </c>
      <c r="W46" s="23">
        <v>45900</v>
      </c>
      <c r="X46" s="23">
        <v>45883</v>
      </c>
      <c r="Y46" s="23">
        <v>46247</v>
      </c>
      <c r="Z46" s="24" t="s">
        <v>300</v>
      </c>
      <c r="AA46" s="14" t="str">
        <f>VLOOKUP(Z46,[1]Sheet1!$C$3:$I$195,7,0)</f>
        <v>轮式拖拉机</v>
      </c>
    </row>
    <row r="47" s="3" customFormat="1" customHeight="1" spans="1:27">
      <c r="A47" s="13" t="s">
        <v>14</v>
      </c>
      <c r="B47" s="13" t="s">
        <v>49</v>
      </c>
      <c r="C47" s="14" t="s">
        <v>301</v>
      </c>
      <c r="D47" s="14" t="s">
        <v>302</v>
      </c>
      <c r="E47" s="14" t="s">
        <v>302</v>
      </c>
      <c r="F47" s="14" t="s">
        <v>303</v>
      </c>
      <c r="G47" s="14" t="s">
        <v>304</v>
      </c>
      <c r="H47" s="15" t="s">
        <v>305</v>
      </c>
      <c r="I47" s="15">
        <v>1</v>
      </c>
      <c r="J47" s="14" t="s">
        <v>304</v>
      </c>
      <c r="K47" s="15">
        <v>1</v>
      </c>
      <c r="L47" s="15">
        <v>200000</v>
      </c>
      <c r="M47" s="15">
        <v>200000</v>
      </c>
      <c r="N47" s="15">
        <v>155</v>
      </c>
      <c r="O47" s="15">
        <v>155</v>
      </c>
      <c r="P47" s="15">
        <v>0</v>
      </c>
      <c r="Q47" s="15">
        <f t="shared" si="8"/>
        <v>46.5</v>
      </c>
      <c r="R47" s="15">
        <f t="shared" si="9"/>
        <v>15.5</v>
      </c>
      <c r="S47" s="15">
        <f t="shared" si="10"/>
        <v>31</v>
      </c>
      <c r="T47" s="15">
        <v>0</v>
      </c>
      <c r="U47" s="15">
        <f t="shared" si="11"/>
        <v>62</v>
      </c>
      <c r="V47" s="23">
        <v>45901</v>
      </c>
      <c r="W47" s="23">
        <v>45901</v>
      </c>
      <c r="X47" s="23">
        <v>45883</v>
      </c>
      <c r="Y47" s="23">
        <v>46247</v>
      </c>
      <c r="Z47" s="24" t="s">
        <v>306</v>
      </c>
      <c r="AA47" s="14" t="str">
        <f>VLOOKUP(Z47,[1]Sheet1!$C$3:$I$195,7,0)</f>
        <v>轮式拖拉机</v>
      </c>
    </row>
    <row r="48" s="3" customFormat="1" customHeight="1" spans="1:27">
      <c r="A48" s="13" t="s">
        <v>14</v>
      </c>
      <c r="B48" s="13" t="s">
        <v>49</v>
      </c>
      <c r="C48" s="14" t="s">
        <v>307</v>
      </c>
      <c r="D48" s="14" t="s">
        <v>308</v>
      </c>
      <c r="E48" s="14" t="s">
        <v>308</v>
      </c>
      <c r="F48" s="14" t="s">
        <v>309</v>
      </c>
      <c r="G48" s="14" t="s">
        <v>202</v>
      </c>
      <c r="H48" s="15" t="s">
        <v>310</v>
      </c>
      <c r="I48" s="15">
        <v>1</v>
      </c>
      <c r="J48" s="14" t="s">
        <v>202</v>
      </c>
      <c r="K48" s="15">
        <v>1</v>
      </c>
      <c r="L48" s="15">
        <v>200000</v>
      </c>
      <c r="M48" s="15">
        <v>200000</v>
      </c>
      <c r="N48" s="15">
        <v>155</v>
      </c>
      <c r="O48" s="15">
        <v>155</v>
      </c>
      <c r="P48" s="15">
        <v>0</v>
      </c>
      <c r="Q48" s="15">
        <f t="shared" si="8"/>
        <v>46.5</v>
      </c>
      <c r="R48" s="15">
        <f t="shared" si="9"/>
        <v>15.5</v>
      </c>
      <c r="S48" s="15">
        <f t="shared" si="10"/>
        <v>31</v>
      </c>
      <c r="T48" s="15">
        <v>0</v>
      </c>
      <c r="U48" s="15">
        <f t="shared" si="11"/>
        <v>62</v>
      </c>
      <c r="V48" s="23">
        <v>45902</v>
      </c>
      <c r="W48" s="23">
        <v>45902</v>
      </c>
      <c r="X48" s="23">
        <v>45883</v>
      </c>
      <c r="Y48" s="23">
        <v>46247</v>
      </c>
      <c r="Z48" s="24" t="s">
        <v>311</v>
      </c>
      <c r="AA48" s="14" t="str">
        <f>VLOOKUP(Z48,[1]Sheet1!$C$3:$I$195,7,0)</f>
        <v>轮式拖拉机</v>
      </c>
    </row>
    <row r="49" s="3" customFormat="1" customHeight="1" spans="1:27">
      <c r="A49" s="13" t="s">
        <v>14</v>
      </c>
      <c r="B49" s="13" t="s">
        <v>49</v>
      </c>
      <c r="C49" s="14" t="s">
        <v>312</v>
      </c>
      <c r="D49" s="14" t="s">
        <v>313</v>
      </c>
      <c r="E49" s="14" t="s">
        <v>313</v>
      </c>
      <c r="F49" s="14" t="s">
        <v>314</v>
      </c>
      <c r="G49" s="14" t="s">
        <v>315</v>
      </c>
      <c r="H49" s="15" t="s">
        <v>316</v>
      </c>
      <c r="I49" s="15">
        <v>1</v>
      </c>
      <c r="J49" s="14" t="s">
        <v>315</v>
      </c>
      <c r="K49" s="15">
        <v>1</v>
      </c>
      <c r="L49" s="15">
        <v>200000</v>
      </c>
      <c r="M49" s="15">
        <v>200000</v>
      </c>
      <c r="N49" s="15">
        <v>155</v>
      </c>
      <c r="O49" s="15">
        <v>155</v>
      </c>
      <c r="P49" s="15">
        <v>0</v>
      </c>
      <c r="Q49" s="15">
        <f t="shared" si="8"/>
        <v>46.5</v>
      </c>
      <c r="R49" s="15">
        <f t="shared" si="9"/>
        <v>15.5</v>
      </c>
      <c r="S49" s="15">
        <f t="shared" si="10"/>
        <v>31</v>
      </c>
      <c r="T49" s="15">
        <v>10</v>
      </c>
      <c r="U49" s="15">
        <f t="shared" si="11"/>
        <v>62</v>
      </c>
      <c r="V49" s="23">
        <v>45903</v>
      </c>
      <c r="W49" s="23">
        <v>45903</v>
      </c>
      <c r="X49" s="23">
        <v>45883</v>
      </c>
      <c r="Y49" s="23">
        <v>46247</v>
      </c>
      <c r="Z49" s="24" t="s">
        <v>317</v>
      </c>
      <c r="AA49" s="14" t="str">
        <f>VLOOKUP(Z49,[1]Sheet1!$C$3:$I$195,7,0)</f>
        <v>轮式拖拉机</v>
      </c>
    </row>
    <row r="50" s="3" customFormat="1" customHeight="1" spans="1:27">
      <c r="A50" s="13" t="s">
        <v>14</v>
      </c>
      <c r="B50" s="13" t="s">
        <v>49</v>
      </c>
      <c r="C50" s="14" t="s">
        <v>318</v>
      </c>
      <c r="D50" s="14" t="s">
        <v>302</v>
      </c>
      <c r="E50" s="14" t="s">
        <v>302</v>
      </c>
      <c r="F50" s="14" t="s">
        <v>303</v>
      </c>
      <c r="G50" s="14" t="s">
        <v>319</v>
      </c>
      <c r="H50" s="15" t="s">
        <v>320</v>
      </c>
      <c r="I50" s="15">
        <v>1</v>
      </c>
      <c r="J50" s="14" t="s">
        <v>319</v>
      </c>
      <c r="K50" s="15">
        <v>1</v>
      </c>
      <c r="L50" s="15">
        <v>200000</v>
      </c>
      <c r="M50" s="15">
        <v>200000</v>
      </c>
      <c r="N50" s="15">
        <v>155</v>
      </c>
      <c r="O50" s="15">
        <v>155</v>
      </c>
      <c r="P50" s="15">
        <v>0</v>
      </c>
      <c r="Q50" s="15">
        <f t="shared" si="8"/>
        <v>46.5</v>
      </c>
      <c r="R50" s="15">
        <f t="shared" si="9"/>
        <v>15.5</v>
      </c>
      <c r="S50" s="15">
        <f t="shared" si="10"/>
        <v>31</v>
      </c>
      <c r="T50" s="15">
        <v>0</v>
      </c>
      <c r="U50" s="15">
        <f t="shared" si="11"/>
        <v>62</v>
      </c>
      <c r="V50" s="23">
        <v>45904</v>
      </c>
      <c r="W50" s="23">
        <v>45904</v>
      </c>
      <c r="X50" s="23">
        <v>45883</v>
      </c>
      <c r="Y50" s="23">
        <v>46247</v>
      </c>
      <c r="Z50" s="24" t="s">
        <v>321</v>
      </c>
      <c r="AA50" s="14" t="str">
        <f>VLOOKUP(Z50,[1]Sheet1!$C$3:$I$195,7,0)</f>
        <v>轮式拖拉机</v>
      </c>
    </row>
    <row r="51" s="3" customFormat="1" customHeight="1" spans="1:27">
      <c r="A51" s="13" t="s">
        <v>14</v>
      </c>
      <c r="B51" s="13" t="s">
        <v>49</v>
      </c>
      <c r="C51" s="14" t="s">
        <v>322</v>
      </c>
      <c r="D51" s="14" t="s">
        <v>323</v>
      </c>
      <c r="E51" s="14" t="s">
        <v>323</v>
      </c>
      <c r="F51" s="14" t="s">
        <v>324</v>
      </c>
      <c r="G51" s="14" t="s">
        <v>325</v>
      </c>
      <c r="H51" s="15" t="s">
        <v>326</v>
      </c>
      <c r="I51" s="15">
        <v>1</v>
      </c>
      <c r="J51" s="14" t="s">
        <v>325</v>
      </c>
      <c r="K51" s="15">
        <v>1</v>
      </c>
      <c r="L51" s="15">
        <v>200000</v>
      </c>
      <c r="M51" s="15">
        <v>200000</v>
      </c>
      <c r="N51" s="15">
        <v>155</v>
      </c>
      <c r="O51" s="15">
        <v>155</v>
      </c>
      <c r="P51" s="15">
        <v>0</v>
      </c>
      <c r="Q51" s="15">
        <f t="shared" si="8"/>
        <v>46.5</v>
      </c>
      <c r="R51" s="15">
        <f t="shared" si="9"/>
        <v>15.5</v>
      </c>
      <c r="S51" s="15">
        <f t="shared" si="10"/>
        <v>31</v>
      </c>
      <c r="T51" s="15">
        <v>0</v>
      </c>
      <c r="U51" s="15">
        <f t="shared" si="11"/>
        <v>62</v>
      </c>
      <c r="V51" s="23">
        <v>45905</v>
      </c>
      <c r="W51" s="23">
        <v>45905</v>
      </c>
      <c r="X51" s="23">
        <v>45883</v>
      </c>
      <c r="Y51" s="23">
        <v>46247</v>
      </c>
      <c r="Z51" s="24" t="s">
        <v>327</v>
      </c>
      <c r="AA51" s="14" t="str">
        <f>VLOOKUP(Z51,[1]Sheet1!$C$3:$I$195,7,0)</f>
        <v>轮式拖拉机</v>
      </c>
    </row>
    <row r="52" s="3" customFormat="1" customHeight="1" spans="1:27">
      <c r="A52" s="13" t="s">
        <v>14</v>
      </c>
      <c r="B52" s="13" t="s">
        <v>49</v>
      </c>
      <c r="C52" s="14" t="s">
        <v>328</v>
      </c>
      <c r="D52" s="14" t="s">
        <v>329</v>
      </c>
      <c r="E52" s="14" t="s">
        <v>329</v>
      </c>
      <c r="F52" s="14" t="s">
        <v>330</v>
      </c>
      <c r="G52" s="14" t="s">
        <v>331</v>
      </c>
      <c r="H52" s="15" t="s">
        <v>332</v>
      </c>
      <c r="I52" s="15">
        <v>1</v>
      </c>
      <c r="J52" s="14" t="s">
        <v>331</v>
      </c>
      <c r="K52" s="15">
        <v>1</v>
      </c>
      <c r="L52" s="15">
        <v>200000</v>
      </c>
      <c r="M52" s="15">
        <v>200000</v>
      </c>
      <c r="N52" s="15">
        <v>155</v>
      </c>
      <c r="O52" s="15">
        <v>155</v>
      </c>
      <c r="P52" s="15">
        <v>0</v>
      </c>
      <c r="Q52" s="15">
        <f t="shared" si="8"/>
        <v>46.5</v>
      </c>
      <c r="R52" s="15">
        <f t="shared" si="9"/>
        <v>15.5</v>
      </c>
      <c r="S52" s="15">
        <f t="shared" si="10"/>
        <v>31</v>
      </c>
      <c r="T52" s="15">
        <v>0</v>
      </c>
      <c r="U52" s="15">
        <f t="shared" si="11"/>
        <v>62</v>
      </c>
      <c r="V52" s="23">
        <v>45906</v>
      </c>
      <c r="W52" s="23">
        <v>45906</v>
      </c>
      <c r="X52" s="23">
        <v>45883</v>
      </c>
      <c r="Y52" s="23">
        <v>46247</v>
      </c>
      <c r="Z52" s="24" t="s">
        <v>333</v>
      </c>
      <c r="AA52" s="14" t="str">
        <f>VLOOKUP(Z52,[1]Sheet1!$C$3:$I$195,7,0)</f>
        <v>轮式拖拉机</v>
      </c>
    </row>
    <row r="53" s="3" customFormat="1" customHeight="1" spans="1:27">
      <c r="A53" s="13" t="s">
        <v>14</v>
      </c>
      <c r="B53" s="13" t="s">
        <v>49</v>
      </c>
      <c r="C53" s="14" t="s">
        <v>334</v>
      </c>
      <c r="D53" s="14" t="s">
        <v>335</v>
      </c>
      <c r="E53" s="14" t="s">
        <v>335</v>
      </c>
      <c r="F53" s="48" t="s">
        <v>336</v>
      </c>
      <c r="G53" s="14" t="s">
        <v>337</v>
      </c>
      <c r="H53" s="15" t="s">
        <v>338</v>
      </c>
      <c r="I53" s="15">
        <v>1</v>
      </c>
      <c r="J53" s="14" t="s">
        <v>337</v>
      </c>
      <c r="K53" s="15">
        <v>1</v>
      </c>
      <c r="L53" s="15">
        <v>200000</v>
      </c>
      <c r="M53" s="15">
        <v>200000</v>
      </c>
      <c r="N53" s="15">
        <v>155</v>
      </c>
      <c r="O53" s="15">
        <v>155</v>
      </c>
      <c r="P53" s="15">
        <v>0</v>
      </c>
      <c r="Q53" s="15">
        <f t="shared" si="8"/>
        <v>46.5</v>
      </c>
      <c r="R53" s="15">
        <f t="shared" si="9"/>
        <v>15.5</v>
      </c>
      <c r="S53" s="15">
        <f t="shared" si="10"/>
        <v>31</v>
      </c>
      <c r="T53" s="15">
        <v>0</v>
      </c>
      <c r="U53" s="15">
        <f t="shared" si="11"/>
        <v>62</v>
      </c>
      <c r="V53" s="23">
        <v>45907</v>
      </c>
      <c r="W53" s="23">
        <v>45907</v>
      </c>
      <c r="X53" s="23">
        <v>45890</v>
      </c>
      <c r="Y53" s="23">
        <v>46254</v>
      </c>
      <c r="Z53" s="24" t="s">
        <v>339</v>
      </c>
      <c r="AA53" s="14" t="str">
        <f>VLOOKUP(Z53,[1]Sheet1!$C$3:$I$195,7,0)</f>
        <v>轮式拖拉机</v>
      </c>
    </row>
    <row r="54" s="3" customFormat="1" customHeight="1" spans="1:27">
      <c r="A54" s="13" t="s">
        <v>14</v>
      </c>
      <c r="B54" s="13" t="s">
        <v>49</v>
      </c>
      <c r="C54" s="14" t="s">
        <v>340</v>
      </c>
      <c r="D54" s="14" t="s">
        <v>341</v>
      </c>
      <c r="E54" s="14" t="s">
        <v>341</v>
      </c>
      <c r="F54" s="48" t="s">
        <v>342</v>
      </c>
      <c r="G54" s="14" t="s">
        <v>343</v>
      </c>
      <c r="H54" s="15" t="s">
        <v>344</v>
      </c>
      <c r="I54" s="15">
        <v>1</v>
      </c>
      <c r="J54" s="14" t="s">
        <v>343</v>
      </c>
      <c r="K54" s="15">
        <v>1</v>
      </c>
      <c r="L54" s="15">
        <v>200000</v>
      </c>
      <c r="M54" s="15">
        <v>200000</v>
      </c>
      <c r="N54" s="15">
        <v>155</v>
      </c>
      <c r="O54" s="15">
        <v>155</v>
      </c>
      <c r="P54" s="15">
        <v>0</v>
      </c>
      <c r="Q54" s="15">
        <f t="shared" si="8"/>
        <v>46.5</v>
      </c>
      <c r="R54" s="15">
        <f t="shared" si="9"/>
        <v>15.5</v>
      </c>
      <c r="S54" s="15">
        <f t="shared" si="10"/>
        <v>31</v>
      </c>
      <c r="T54" s="15">
        <v>0</v>
      </c>
      <c r="U54" s="15">
        <f t="shared" si="11"/>
        <v>62</v>
      </c>
      <c r="V54" s="23">
        <v>45908</v>
      </c>
      <c r="W54" s="23">
        <v>45908</v>
      </c>
      <c r="X54" s="23">
        <v>45889</v>
      </c>
      <c r="Y54" s="23">
        <v>46253</v>
      </c>
      <c r="Z54" s="24" t="s">
        <v>345</v>
      </c>
      <c r="AA54" s="14" t="str">
        <f>VLOOKUP(Z54,[1]Sheet1!$C$3:$I$195,7,0)</f>
        <v>轮式拖拉机</v>
      </c>
    </row>
    <row r="55" s="3" customFormat="1" customHeight="1" spans="1:27">
      <c r="A55" s="13" t="s">
        <v>14</v>
      </c>
      <c r="B55" s="13" t="s">
        <v>49</v>
      </c>
      <c r="C55" s="14" t="s">
        <v>346</v>
      </c>
      <c r="D55" s="14" t="s">
        <v>347</v>
      </c>
      <c r="E55" s="14" t="s">
        <v>347</v>
      </c>
      <c r="F55" s="48" t="s">
        <v>100</v>
      </c>
      <c r="G55" s="14" t="s">
        <v>348</v>
      </c>
      <c r="H55" s="15" t="s">
        <v>349</v>
      </c>
      <c r="I55" s="15">
        <v>1</v>
      </c>
      <c r="J55" s="14" t="s">
        <v>348</v>
      </c>
      <c r="K55" s="15">
        <v>1</v>
      </c>
      <c r="L55" s="15">
        <v>200000</v>
      </c>
      <c r="M55" s="15">
        <v>200000</v>
      </c>
      <c r="N55" s="15">
        <v>155</v>
      </c>
      <c r="O55" s="15">
        <v>155</v>
      </c>
      <c r="P55" s="15">
        <v>0</v>
      </c>
      <c r="Q55" s="15">
        <f t="shared" si="8"/>
        <v>46.5</v>
      </c>
      <c r="R55" s="15">
        <f t="shared" si="9"/>
        <v>15.5</v>
      </c>
      <c r="S55" s="15">
        <f t="shared" si="10"/>
        <v>31</v>
      </c>
      <c r="T55" s="15">
        <v>0</v>
      </c>
      <c r="U55" s="15">
        <f t="shared" si="11"/>
        <v>62</v>
      </c>
      <c r="V55" s="23">
        <v>45909</v>
      </c>
      <c r="W55" s="23">
        <v>45909</v>
      </c>
      <c r="X55" s="23">
        <v>45897</v>
      </c>
      <c r="Y55" s="23">
        <v>46261</v>
      </c>
      <c r="Z55" s="24" t="s">
        <v>350</v>
      </c>
      <c r="AA55" s="14" t="str">
        <f>VLOOKUP(Z55,[1]Sheet1!$C$3:$I$195,7,0)</f>
        <v>轮式拖拉机</v>
      </c>
    </row>
    <row r="56" s="3" customFormat="1" customHeight="1" spans="1:27">
      <c r="A56" s="13" t="s">
        <v>14</v>
      </c>
      <c r="B56" s="13" t="s">
        <v>49</v>
      </c>
      <c r="C56" s="14" t="s">
        <v>351</v>
      </c>
      <c r="D56" s="14" t="s">
        <v>352</v>
      </c>
      <c r="E56" s="14" t="s">
        <v>352</v>
      </c>
      <c r="F56" s="48" t="s">
        <v>309</v>
      </c>
      <c r="G56" s="14" t="s">
        <v>353</v>
      </c>
      <c r="H56" s="15" t="s">
        <v>354</v>
      </c>
      <c r="I56" s="15">
        <v>1</v>
      </c>
      <c r="J56" s="14" t="s">
        <v>353</v>
      </c>
      <c r="K56" s="15">
        <v>1</v>
      </c>
      <c r="L56" s="15">
        <v>200000</v>
      </c>
      <c r="M56" s="15">
        <v>200000</v>
      </c>
      <c r="N56" s="15">
        <v>155</v>
      </c>
      <c r="O56" s="15">
        <v>155</v>
      </c>
      <c r="P56" s="15">
        <v>0</v>
      </c>
      <c r="Q56" s="15">
        <f t="shared" si="8"/>
        <v>46.5</v>
      </c>
      <c r="R56" s="15">
        <f t="shared" si="9"/>
        <v>15.5</v>
      </c>
      <c r="S56" s="15">
        <f t="shared" si="10"/>
        <v>31</v>
      </c>
      <c r="T56" s="15">
        <v>0</v>
      </c>
      <c r="U56" s="15">
        <f t="shared" si="11"/>
        <v>62</v>
      </c>
      <c r="V56" s="23">
        <v>45910</v>
      </c>
      <c r="W56" s="23">
        <v>45910</v>
      </c>
      <c r="X56" s="23">
        <v>45897</v>
      </c>
      <c r="Y56" s="23">
        <v>46261</v>
      </c>
      <c r="Z56" s="24" t="s">
        <v>355</v>
      </c>
      <c r="AA56" s="14" t="str">
        <f>VLOOKUP(Z56,[1]Sheet1!$C$3:$I$195,7,0)</f>
        <v>轮式拖拉机</v>
      </c>
    </row>
    <row r="57" s="3" customFormat="1" customHeight="1" spans="1:27">
      <c r="A57" s="13" t="s">
        <v>14</v>
      </c>
      <c r="B57" s="13" t="s">
        <v>49</v>
      </c>
      <c r="C57" s="14" t="s">
        <v>356</v>
      </c>
      <c r="D57" s="14" t="s">
        <v>357</v>
      </c>
      <c r="E57" s="14" t="s">
        <v>357</v>
      </c>
      <c r="F57" s="14" t="s">
        <v>201</v>
      </c>
      <c r="G57" s="14" t="s">
        <v>358</v>
      </c>
      <c r="H57" s="15" t="s">
        <v>359</v>
      </c>
      <c r="I57" s="15">
        <v>1</v>
      </c>
      <c r="J57" s="14" t="s">
        <v>358</v>
      </c>
      <c r="K57" s="15">
        <v>1</v>
      </c>
      <c r="L57" s="15">
        <v>200000</v>
      </c>
      <c r="M57" s="15">
        <v>200000</v>
      </c>
      <c r="N57" s="15">
        <v>155</v>
      </c>
      <c r="O57" s="15">
        <v>155</v>
      </c>
      <c r="P57" s="15">
        <v>0</v>
      </c>
      <c r="Q57" s="15">
        <f t="shared" si="8"/>
        <v>46.5</v>
      </c>
      <c r="R57" s="15">
        <f t="shared" si="9"/>
        <v>15.5</v>
      </c>
      <c r="S57" s="15">
        <f t="shared" si="10"/>
        <v>31</v>
      </c>
      <c r="T57" s="15">
        <v>0</v>
      </c>
      <c r="U57" s="15">
        <f t="shared" si="11"/>
        <v>62</v>
      </c>
      <c r="V57" s="23">
        <v>45911</v>
      </c>
      <c r="W57" s="23">
        <v>45911</v>
      </c>
      <c r="X57" s="23">
        <v>45897</v>
      </c>
      <c r="Y57" s="23">
        <v>46261</v>
      </c>
      <c r="Z57" s="24" t="s">
        <v>360</v>
      </c>
      <c r="AA57" s="14" t="str">
        <f>VLOOKUP(Z57,[1]Sheet1!$C$3:$I$195,7,0)</f>
        <v>轮式拖拉机</v>
      </c>
    </row>
    <row r="58" s="3" customFormat="1" customHeight="1" spans="1:27">
      <c r="A58" s="13" t="s">
        <v>14</v>
      </c>
      <c r="B58" s="13" t="s">
        <v>49</v>
      </c>
      <c r="C58" s="14" t="s">
        <v>361</v>
      </c>
      <c r="D58" s="14" t="s">
        <v>362</v>
      </c>
      <c r="E58" s="14" t="s">
        <v>362</v>
      </c>
      <c r="F58" s="14" t="s">
        <v>363</v>
      </c>
      <c r="G58" s="14" t="s">
        <v>364</v>
      </c>
      <c r="H58" s="15" t="s">
        <v>365</v>
      </c>
      <c r="I58" s="15">
        <v>1</v>
      </c>
      <c r="J58" s="14" t="s">
        <v>364</v>
      </c>
      <c r="K58" s="15">
        <v>1</v>
      </c>
      <c r="L58" s="15">
        <v>200000</v>
      </c>
      <c r="M58" s="15">
        <v>200000</v>
      </c>
      <c r="N58" s="15">
        <v>155</v>
      </c>
      <c r="O58" s="15">
        <v>155</v>
      </c>
      <c r="P58" s="15">
        <v>0</v>
      </c>
      <c r="Q58" s="15">
        <f t="shared" si="8"/>
        <v>46.5</v>
      </c>
      <c r="R58" s="15">
        <f t="shared" si="9"/>
        <v>15.5</v>
      </c>
      <c r="S58" s="15">
        <f t="shared" si="10"/>
        <v>31</v>
      </c>
      <c r="T58" s="15">
        <v>0</v>
      </c>
      <c r="U58" s="15">
        <f t="shared" si="11"/>
        <v>62</v>
      </c>
      <c r="V58" s="23">
        <v>45912</v>
      </c>
      <c r="W58" s="23">
        <v>45912</v>
      </c>
      <c r="X58" s="23">
        <v>45897</v>
      </c>
      <c r="Y58" s="23">
        <v>46261</v>
      </c>
      <c r="Z58" s="24" t="s">
        <v>366</v>
      </c>
      <c r="AA58" s="14" t="str">
        <f>VLOOKUP(Z58,[1]Sheet1!$C$3:$I$195,7,0)</f>
        <v>轮式拖拉机</v>
      </c>
    </row>
    <row r="59" s="3" customFormat="1" customHeight="1" spans="1:27">
      <c r="A59" s="13" t="s">
        <v>14</v>
      </c>
      <c r="B59" s="13" t="s">
        <v>49</v>
      </c>
      <c r="C59" s="14" t="s">
        <v>367</v>
      </c>
      <c r="D59" s="14" t="s">
        <v>368</v>
      </c>
      <c r="E59" s="14" t="s">
        <v>368</v>
      </c>
      <c r="F59" s="14" t="s">
        <v>369</v>
      </c>
      <c r="G59" s="14" t="s">
        <v>370</v>
      </c>
      <c r="H59" s="15" t="s">
        <v>179</v>
      </c>
      <c r="I59" s="15">
        <v>1</v>
      </c>
      <c r="J59" s="14" t="s">
        <v>370</v>
      </c>
      <c r="K59" s="15">
        <v>1</v>
      </c>
      <c r="L59" s="15">
        <v>200000</v>
      </c>
      <c r="M59" s="15">
        <v>200000</v>
      </c>
      <c r="N59" s="15">
        <v>155</v>
      </c>
      <c r="O59" s="15">
        <v>155</v>
      </c>
      <c r="P59" s="15">
        <v>0</v>
      </c>
      <c r="Q59" s="15">
        <f t="shared" si="8"/>
        <v>46.5</v>
      </c>
      <c r="R59" s="15">
        <f t="shared" si="9"/>
        <v>15.5</v>
      </c>
      <c r="S59" s="15">
        <f t="shared" si="10"/>
        <v>31</v>
      </c>
      <c r="T59" s="15">
        <v>0</v>
      </c>
      <c r="U59" s="15">
        <f t="shared" si="11"/>
        <v>62</v>
      </c>
      <c r="V59" s="23">
        <v>45913</v>
      </c>
      <c r="W59" s="23">
        <v>45913</v>
      </c>
      <c r="X59" s="23">
        <v>45897</v>
      </c>
      <c r="Y59" s="23">
        <v>46261</v>
      </c>
      <c r="Z59" s="24" t="s">
        <v>371</v>
      </c>
      <c r="AA59" s="14" t="str">
        <f>VLOOKUP(Z59,[1]Sheet1!$C$3:$I$195,7,0)</f>
        <v>轮式拖拉机</v>
      </c>
    </row>
    <row r="60" s="3" customFormat="1" customHeight="1" spans="1:27">
      <c r="A60" s="13" t="s">
        <v>14</v>
      </c>
      <c r="B60" s="13" t="s">
        <v>49</v>
      </c>
      <c r="C60" s="14" t="s">
        <v>372</v>
      </c>
      <c r="D60" s="14" t="s">
        <v>373</v>
      </c>
      <c r="E60" s="14" t="s">
        <v>373</v>
      </c>
      <c r="F60" s="14" t="s">
        <v>374</v>
      </c>
      <c r="G60" s="14" t="s">
        <v>375</v>
      </c>
      <c r="H60" s="15" t="s">
        <v>376</v>
      </c>
      <c r="I60" s="15">
        <v>1</v>
      </c>
      <c r="J60" s="14" t="s">
        <v>375</v>
      </c>
      <c r="K60" s="15">
        <v>1</v>
      </c>
      <c r="L60" s="15">
        <v>200000</v>
      </c>
      <c r="M60" s="15">
        <v>200000</v>
      </c>
      <c r="N60" s="15">
        <v>155</v>
      </c>
      <c r="O60" s="15">
        <v>155</v>
      </c>
      <c r="P60" s="15">
        <v>0</v>
      </c>
      <c r="Q60" s="15">
        <f t="shared" si="8"/>
        <v>46.5</v>
      </c>
      <c r="R60" s="15">
        <f t="shared" si="9"/>
        <v>15.5</v>
      </c>
      <c r="S60" s="15">
        <f t="shared" si="10"/>
        <v>31</v>
      </c>
      <c r="T60" s="15">
        <v>0</v>
      </c>
      <c r="U60" s="15">
        <f t="shared" si="11"/>
        <v>62</v>
      </c>
      <c r="V60" s="23">
        <v>45914</v>
      </c>
      <c r="W60" s="23">
        <v>45914</v>
      </c>
      <c r="X60" s="23">
        <v>45897</v>
      </c>
      <c r="Y60" s="23">
        <v>46261</v>
      </c>
      <c r="Z60" s="24" t="s">
        <v>377</v>
      </c>
      <c r="AA60" s="14" t="str">
        <f>VLOOKUP(Z60,[1]Sheet1!$C$3:$I$195,7,0)</f>
        <v>轮式拖拉机</v>
      </c>
    </row>
    <row r="61" s="3" customFormat="1" customHeight="1" spans="1:27">
      <c r="A61" s="13" t="s">
        <v>14</v>
      </c>
      <c r="B61" s="13" t="s">
        <v>49</v>
      </c>
      <c r="C61" s="14" t="s">
        <v>378</v>
      </c>
      <c r="D61" s="14" t="s">
        <v>379</v>
      </c>
      <c r="E61" s="14" t="s">
        <v>379</v>
      </c>
      <c r="F61" s="14" t="s">
        <v>380</v>
      </c>
      <c r="G61" s="14" t="s">
        <v>381</v>
      </c>
      <c r="H61" s="15" t="s">
        <v>382</v>
      </c>
      <c r="I61" s="15">
        <v>1</v>
      </c>
      <c r="J61" s="14" t="s">
        <v>381</v>
      </c>
      <c r="K61" s="15">
        <v>1</v>
      </c>
      <c r="L61" s="15">
        <v>200000</v>
      </c>
      <c r="M61" s="15">
        <v>200000</v>
      </c>
      <c r="N61" s="15">
        <v>155</v>
      </c>
      <c r="O61" s="15">
        <v>155</v>
      </c>
      <c r="P61" s="15">
        <v>0</v>
      </c>
      <c r="Q61" s="15">
        <f t="shared" si="8"/>
        <v>46.5</v>
      </c>
      <c r="R61" s="15">
        <f t="shared" si="9"/>
        <v>15.5</v>
      </c>
      <c r="S61" s="15">
        <f t="shared" si="10"/>
        <v>31</v>
      </c>
      <c r="T61" s="15"/>
      <c r="U61" s="15">
        <f t="shared" si="11"/>
        <v>62</v>
      </c>
      <c r="V61" s="23">
        <f t="shared" ref="V61:V124" si="12">W61</f>
        <v>45897</v>
      </c>
      <c r="W61" s="23">
        <f t="shared" ref="W61:W124" si="13">X61-7</f>
        <v>45897</v>
      </c>
      <c r="X61" s="23">
        <v>45904</v>
      </c>
      <c r="Y61" s="23">
        <f t="shared" ref="Y61:Y124" si="14">X61+364</f>
        <v>46268</v>
      </c>
      <c r="Z61" s="24" t="s">
        <v>383</v>
      </c>
      <c r="AA61" s="14" t="str">
        <f>VLOOKUP(Z61,[1]Sheet1!$C$3:$I$195,7,0)</f>
        <v>轮式拖拉机</v>
      </c>
    </row>
    <row r="62" s="3" customFormat="1" customHeight="1" spans="1:27">
      <c r="A62" s="13" t="s">
        <v>16</v>
      </c>
      <c r="B62" s="13" t="s">
        <v>49</v>
      </c>
      <c r="C62" s="14" t="s">
        <v>384</v>
      </c>
      <c r="D62" s="14" t="s">
        <v>385</v>
      </c>
      <c r="E62" s="14" t="s">
        <v>385</v>
      </c>
      <c r="F62" s="14" t="s">
        <v>386</v>
      </c>
      <c r="G62" s="14" t="s">
        <v>387</v>
      </c>
      <c r="H62" s="15" t="s">
        <v>388</v>
      </c>
      <c r="I62" s="15">
        <v>1</v>
      </c>
      <c r="J62" s="14" t="s">
        <v>387</v>
      </c>
      <c r="K62" s="15">
        <v>1</v>
      </c>
      <c r="L62" s="15">
        <v>200000</v>
      </c>
      <c r="M62" s="15">
        <v>200000</v>
      </c>
      <c r="N62" s="15">
        <v>700</v>
      </c>
      <c r="O62" s="15">
        <v>700</v>
      </c>
      <c r="P62" s="15">
        <v>0</v>
      </c>
      <c r="Q62" s="15">
        <f t="shared" si="8"/>
        <v>210</v>
      </c>
      <c r="R62" s="15">
        <f t="shared" si="9"/>
        <v>70</v>
      </c>
      <c r="S62" s="15">
        <f t="shared" si="10"/>
        <v>140</v>
      </c>
      <c r="T62" s="15"/>
      <c r="U62" s="15">
        <f t="shared" si="11"/>
        <v>280</v>
      </c>
      <c r="V62" s="23">
        <f t="shared" si="12"/>
        <v>45897</v>
      </c>
      <c r="W62" s="23">
        <f t="shared" si="13"/>
        <v>45897</v>
      </c>
      <c r="X62" s="23">
        <v>45904</v>
      </c>
      <c r="Y62" s="23">
        <f t="shared" si="14"/>
        <v>46268</v>
      </c>
      <c r="Z62" s="24" t="s">
        <v>389</v>
      </c>
      <c r="AA62" s="14" t="str">
        <f>VLOOKUP(Z62,[1]Sheet1!$C$3:$I$195,7,0)</f>
        <v>手扶拖拉机运输机组</v>
      </c>
    </row>
    <row r="63" s="3" customFormat="1" customHeight="1" spans="1:27">
      <c r="A63" s="13" t="s">
        <v>14</v>
      </c>
      <c r="B63" s="13" t="s">
        <v>49</v>
      </c>
      <c r="C63" s="14" t="s">
        <v>390</v>
      </c>
      <c r="D63" s="14" t="s">
        <v>391</v>
      </c>
      <c r="E63" s="14" t="s">
        <v>391</v>
      </c>
      <c r="F63" s="14" t="s">
        <v>392</v>
      </c>
      <c r="G63" s="14" t="s">
        <v>393</v>
      </c>
      <c r="H63" s="15" t="s">
        <v>394</v>
      </c>
      <c r="I63" s="15">
        <v>1</v>
      </c>
      <c r="J63" s="14" t="s">
        <v>393</v>
      </c>
      <c r="K63" s="15">
        <v>1</v>
      </c>
      <c r="L63" s="15">
        <v>200000</v>
      </c>
      <c r="M63" s="15">
        <v>200000</v>
      </c>
      <c r="N63" s="15">
        <v>155</v>
      </c>
      <c r="O63" s="15">
        <v>155</v>
      </c>
      <c r="P63" s="15">
        <v>0</v>
      </c>
      <c r="Q63" s="15">
        <f t="shared" si="8"/>
        <v>46.5</v>
      </c>
      <c r="R63" s="15">
        <f t="shared" si="9"/>
        <v>15.5</v>
      </c>
      <c r="S63" s="15">
        <f t="shared" si="10"/>
        <v>31</v>
      </c>
      <c r="T63" s="15"/>
      <c r="U63" s="15">
        <f t="shared" si="11"/>
        <v>62</v>
      </c>
      <c r="V63" s="23">
        <f t="shared" si="12"/>
        <v>45898</v>
      </c>
      <c r="W63" s="23">
        <f t="shared" si="13"/>
        <v>45898</v>
      </c>
      <c r="X63" s="23">
        <v>45905</v>
      </c>
      <c r="Y63" s="23">
        <f t="shared" si="14"/>
        <v>46269</v>
      </c>
      <c r="Z63" s="24" t="s">
        <v>395</v>
      </c>
      <c r="AA63" s="14" t="str">
        <f>VLOOKUP(Z63,[1]Sheet1!$C$3:$I$195,7,0)</f>
        <v>轮式拖拉机</v>
      </c>
    </row>
    <row r="64" s="3" customFormat="1" customHeight="1" spans="1:27">
      <c r="A64" s="13" t="s">
        <v>14</v>
      </c>
      <c r="B64" s="13" t="s">
        <v>49</v>
      </c>
      <c r="C64" s="14" t="s">
        <v>396</v>
      </c>
      <c r="D64" s="14" t="s">
        <v>397</v>
      </c>
      <c r="E64" s="14" t="s">
        <v>397</v>
      </c>
      <c r="F64" s="14" t="s">
        <v>398</v>
      </c>
      <c r="G64" s="14" t="s">
        <v>142</v>
      </c>
      <c r="H64" s="15" t="s">
        <v>399</v>
      </c>
      <c r="I64" s="15">
        <v>1</v>
      </c>
      <c r="J64" s="14" t="s">
        <v>142</v>
      </c>
      <c r="K64" s="15">
        <v>1</v>
      </c>
      <c r="L64" s="15">
        <v>200000</v>
      </c>
      <c r="M64" s="15">
        <v>200000</v>
      </c>
      <c r="N64" s="15">
        <v>155</v>
      </c>
      <c r="O64" s="15">
        <v>155</v>
      </c>
      <c r="P64" s="15">
        <v>0</v>
      </c>
      <c r="Q64" s="15">
        <f t="shared" si="8"/>
        <v>46.5</v>
      </c>
      <c r="R64" s="15">
        <f t="shared" si="9"/>
        <v>15.5</v>
      </c>
      <c r="S64" s="15">
        <f t="shared" si="10"/>
        <v>31</v>
      </c>
      <c r="T64" s="15"/>
      <c r="U64" s="15">
        <f t="shared" si="11"/>
        <v>62</v>
      </c>
      <c r="V64" s="23">
        <f t="shared" si="12"/>
        <v>45899</v>
      </c>
      <c r="W64" s="23">
        <f t="shared" si="13"/>
        <v>45899</v>
      </c>
      <c r="X64" s="23">
        <v>45906</v>
      </c>
      <c r="Y64" s="23">
        <f t="shared" si="14"/>
        <v>46270</v>
      </c>
      <c r="Z64" s="24" t="s">
        <v>400</v>
      </c>
      <c r="AA64" s="14" t="str">
        <f>VLOOKUP(Z64,[1]Sheet1!$C$3:$I$195,7,0)</f>
        <v>轮式拖拉机</v>
      </c>
    </row>
    <row r="65" s="3" customFormat="1" customHeight="1" spans="1:27">
      <c r="A65" s="13" t="s">
        <v>14</v>
      </c>
      <c r="B65" s="13" t="s">
        <v>49</v>
      </c>
      <c r="C65" s="14" t="s">
        <v>401</v>
      </c>
      <c r="D65" s="14" t="s">
        <v>402</v>
      </c>
      <c r="E65" s="14" t="s">
        <v>402</v>
      </c>
      <c r="F65" s="14" t="s">
        <v>147</v>
      </c>
      <c r="G65" s="14" t="s">
        <v>403</v>
      </c>
      <c r="H65" s="15" t="s">
        <v>404</v>
      </c>
      <c r="I65" s="15">
        <v>1</v>
      </c>
      <c r="J65" s="14" t="s">
        <v>403</v>
      </c>
      <c r="K65" s="15">
        <v>1</v>
      </c>
      <c r="L65" s="15">
        <v>200000</v>
      </c>
      <c r="M65" s="15">
        <v>200000</v>
      </c>
      <c r="N65" s="15">
        <v>155</v>
      </c>
      <c r="O65" s="15">
        <v>155</v>
      </c>
      <c r="P65" s="15">
        <v>0</v>
      </c>
      <c r="Q65" s="15">
        <f t="shared" si="8"/>
        <v>46.5</v>
      </c>
      <c r="R65" s="15">
        <f t="shared" si="9"/>
        <v>15.5</v>
      </c>
      <c r="S65" s="15">
        <f t="shared" si="10"/>
        <v>31</v>
      </c>
      <c r="T65" s="15"/>
      <c r="U65" s="15">
        <f t="shared" si="11"/>
        <v>62</v>
      </c>
      <c r="V65" s="23">
        <f t="shared" si="12"/>
        <v>45899</v>
      </c>
      <c r="W65" s="23">
        <f t="shared" si="13"/>
        <v>45899</v>
      </c>
      <c r="X65" s="23">
        <v>45906</v>
      </c>
      <c r="Y65" s="23">
        <f t="shared" si="14"/>
        <v>46270</v>
      </c>
      <c r="Z65" s="24" t="s">
        <v>405</v>
      </c>
      <c r="AA65" s="14" t="str">
        <f>VLOOKUP(Z65,[1]Sheet1!$C$3:$I$195,7,0)</f>
        <v>轮式拖拉机</v>
      </c>
    </row>
    <row r="66" s="3" customFormat="1" customHeight="1" spans="1:27">
      <c r="A66" s="13" t="s">
        <v>14</v>
      </c>
      <c r="B66" s="13" t="s">
        <v>49</v>
      </c>
      <c r="C66" s="14" t="s">
        <v>406</v>
      </c>
      <c r="D66" s="14" t="s">
        <v>407</v>
      </c>
      <c r="E66" s="14" t="s">
        <v>407</v>
      </c>
      <c r="F66" s="14" t="s">
        <v>408</v>
      </c>
      <c r="G66" s="14" t="s">
        <v>409</v>
      </c>
      <c r="H66" s="15" t="s">
        <v>410</v>
      </c>
      <c r="I66" s="15">
        <v>1</v>
      </c>
      <c r="J66" s="14" t="s">
        <v>409</v>
      </c>
      <c r="K66" s="15">
        <v>1</v>
      </c>
      <c r="L66" s="15">
        <v>200000</v>
      </c>
      <c r="M66" s="15">
        <v>200000</v>
      </c>
      <c r="N66" s="15">
        <v>155</v>
      </c>
      <c r="O66" s="15">
        <v>155</v>
      </c>
      <c r="P66" s="15">
        <v>0</v>
      </c>
      <c r="Q66" s="15">
        <f t="shared" si="8"/>
        <v>46.5</v>
      </c>
      <c r="R66" s="15">
        <f t="shared" si="9"/>
        <v>15.5</v>
      </c>
      <c r="S66" s="15">
        <f t="shared" si="10"/>
        <v>31</v>
      </c>
      <c r="T66" s="15"/>
      <c r="U66" s="15">
        <f t="shared" si="11"/>
        <v>62</v>
      </c>
      <c r="V66" s="23">
        <f t="shared" si="12"/>
        <v>45899</v>
      </c>
      <c r="W66" s="23">
        <f t="shared" si="13"/>
        <v>45899</v>
      </c>
      <c r="X66" s="23">
        <v>45906</v>
      </c>
      <c r="Y66" s="23">
        <f t="shared" si="14"/>
        <v>46270</v>
      </c>
      <c r="Z66" s="24" t="s">
        <v>411</v>
      </c>
      <c r="AA66" s="14" t="str">
        <f>VLOOKUP(Z66,[1]Sheet1!$C$3:$I$195,7,0)</f>
        <v>轮式拖拉机</v>
      </c>
    </row>
    <row r="67" s="3" customFormat="1" customHeight="1" spans="1:27">
      <c r="A67" s="13" t="s">
        <v>14</v>
      </c>
      <c r="B67" s="13" t="s">
        <v>49</v>
      </c>
      <c r="C67" s="14" t="s">
        <v>412</v>
      </c>
      <c r="D67" s="14" t="s">
        <v>413</v>
      </c>
      <c r="E67" s="14" t="s">
        <v>413</v>
      </c>
      <c r="F67" s="14" t="s">
        <v>414</v>
      </c>
      <c r="G67" s="14" t="s">
        <v>415</v>
      </c>
      <c r="H67" s="15" t="s">
        <v>416</v>
      </c>
      <c r="I67" s="15">
        <v>1</v>
      </c>
      <c r="J67" s="14" t="s">
        <v>415</v>
      </c>
      <c r="K67" s="15">
        <v>1</v>
      </c>
      <c r="L67" s="15">
        <v>200000</v>
      </c>
      <c r="M67" s="15">
        <v>200000</v>
      </c>
      <c r="N67" s="15">
        <v>155</v>
      </c>
      <c r="O67" s="15">
        <v>155</v>
      </c>
      <c r="P67" s="15">
        <v>0</v>
      </c>
      <c r="Q67" s="15">
        <f t="shared" si="8"/>
        <v>46.5</v>
      </c>
      <c r="R67" s="15">
        <f t="shared" si="9"/>
        <v>15.5</v>
      </c>
      <c r="S67" s="15">
        <f t="shared" si="10"/>
        <v>31</v>
      </c>
      <c r="T67" s="15"/>
      <c r="U67" s="15">
        <f t="shared" si="11"/>
        <v>62</v>
      </c>
      <c r="V67" s="23">
        <f t="shared" si="12"/>
        <v>45899</v>
      </c>
      <c r="W67" s="23">
        <f t="shared" si="13"/>
        <v>45899</v>
      </c>
      <c r="X67" s="23">
        <v>45906</v>
      </c>
      <c r="Y67" s="23">
        <f t="shared" si="14"/>
        <v>46270</v>
      </c>
      <c r="Z67" s="24" t="s">
        <v>417</v>
      </c>
      <c r="AA67" s="14" t="str">
        <f>VLOOKUP(Z67,[1]Sheet1!$C$3:$I$195,7,0)</f>
        <v>轮式拖拉机</v>
      </c>
    </row>
    <row r="68" s="3" customFormat="1" customHeight="1" spans="1:27">
      <c r="A68" s="13" t="s">
        <v>16</v>
      </c>
      <c r="B68" s="13" t="s">
        <v>49</v>
      </c>
      <c r="C68" s="14" t="s">
        <v>418</v>
      </c>
      <c r="D68" s="14" t="s">
        <v>419</v>
      </c>
      <c r="E68" s="14" t="s">
        <v>419</v>
      </c>
      <c r="F68" s="14" t="s">
        <v>392</v>
      </c>
      <c r="G68" s="14" t="s">
        <v>420</v>
      </c>
      <c r="H68" s="15" t="s">
        <v>421</v>
      </c>
      <c r="I68" s="15">
        <v>1</v>
      </c>
      <c r="J68" s="14" t="s">
        <v>420</v>
      </c>
      <c r="K68" s="15">
        <v>1</v>
      </c>
      <c r="L68" s="15">
        <v>200000</v>
      </c>
      <c r="M68" s="15">
        <v>200000</v>
      </c>
      <c r="N68" s="15">
        <v>700</v>
      </c>
      <c r="O68" s="15">
        <v>700</v>
      </c>
      <c r="P68" s="15">
        <v>0</v>
      </c>
      <c r="Q68" s="15">
        <f t="shared" si="8"/>
        <v>210</v>
      </c>
      <c r="R68" s="15">
        <f t="shared" si="9"/>
        <v>70</v>
      </c>
      <c r="S68" s="15">
        <f t="shared" si="10"/>
        <v>140</v>
      </c>
      <c r="T68" s="15"/>
      <c r="U68" s="15">
        <f t="shared" si="11"/>
        <v>280</v>
      </c>
      <c r="V68" s="23">
        <f t="shared" si="12"/>
        <v>45902</v>
      </c>
      <c r="W68" s="23">
        <f t="shared" si="13"/>
        <v>45902</v>
      </c>
      <c r="X68" s="23">
        <v>45909</v>
      </c>
      <c r="Y68" s="23">
        <f t="shared" si="14"/>
        <v>46273</v>
      </c>
      <c r="Z68" s="24" t="s">
        <v>422</v>
      </c>
      <c r="AA68" s="14" t="str">
        <f>VLOOKUP(Z68,[1]Sheet1!$C$3:$I$195,7,0)</f>
        <v>手扶拖拉机运输机组</v>
      </c>
    </row>
    <row r="69" s="3" customFormat="1" customHeight="1" spans="1:27">
      <c r="A69" s="13" t="s">
        <v>14</v>
      </c>
      <c r="B69" s="13" t="s">
        <v>49</v>
      </c>
      <c r="C69" s="14" t="s">
        <v>423</v>
      </c>
      <c r="D69" s="14" t="s">
        <v>424</v>
      </c>
      <c r="E69" s="14" t="s">
        <v>424</v>
      </c>
      <c r="F69" s="14" t="s">
        <v>380</v>
      </c>
      <c r="G69" s="14" t="s">
        <v>425</v>
      </c>
      <c r="H69" s="15" t="s">
        <v>426</v>
      </c>
      <c r="I69" s="15">
        <v>1</v>
      </c>
      <c r="J69" s="14" t="s">
        <v>425</v>
      </c>
      <c r="K69" s="15">
        <v>1</v>
      </c>
      <c r="L69" s="15">
        <v>200000</v>
      </c>
      <c r="M69" s="15">
        <v>200000</v>
      </c>
      <c r="N69" s="15">
        <v>155</v>
      </c>
      <c r="O69" s="15">
        <v>155</v>
      </c>
      <c r="P69" s="15">
        <v>0</v>
      </c>
      <c r="Q69" s="15">
        <f t="shared" si="8"/>
        <v>46.5</v>
      </c>
      <c r="R69" s="15">
        <f t="shared" si="9"/>
        <v>15.5</v>
      </c>
      <c r="S69" s="15">
        <f t="shared" si="10"/>
        <v>31</v>
      </c>
      <c r="T69" s="15"/>
      <c r="U69" s="15">
        <f t="shared" si="11"/>
        <v>62</v>
      </c>
      <c r="V69" s="23">
        <f t="shared" si="12"/>
        <v>45904</v>
      </c>
      <c r="W69" s="23">
        <f t="shared" si="13"/>
        <v>45904</v>
      </c>
      <c r="X69" s="23">
        <v>45911</v>
      </c>
      <c r="Y69" s="23">
        <f t="shared" si="14"/>
        <v>46275</v>
      </c>
      <c r="Z69" s="24" t="s">
        <v>427</v>
      </c>
      <c r="AA69" s="14" t="str">
        <f>VLOOKUP(Z69,[1]Sheet1!$C$3:$I$195,7,0)</f>
        <v>轮式拖拉机</v>
      </c>
    </row>
    <row r="70" s="3" customFormat="1" customHeight="1" spans="1:27">
      <c r="A70" s="13" t="s">
        <v>14</v>
      </c>
      <c r="B70" s="13" t="s">
        <v>49</v>
      </c>
      <c r="C70" s="14" t="s">
        <v>428</v>
      </c>
      <c r="D70" s="14" t="s">
        <v>429</v>
      </c>
      <c r="E70" s="14" t="s">
        <v>429</v>
      </c>
      <c r="F70" s="14" t="s">
        <v>430</v>
      </c>
      <c r="G70" s="14" t="s">
        <v>431</v>
      </c>
      <c r="H70" s="15" t="s">
        <v>432</v>
      </c>
      <c r="I70" s="15">
        <v>1</v>
      </c>
      <c r="J70" s="14" t="s">
        <v>431</v>
      </c>
      <c r="K70" s="15">
        <v>1</v>
      </c>
      <c r="L70" s="15">
        <v>200000</v>
      </c>
      <c r="M70" s="15">
        <v>200000</v>
      </c>
      <c r="N70" s="15">
        <v>155</v>
      </c>
      <c r="O70" s="15">
        <v>155</v>
      </c>
      <c r="P70" s="15">
        <v>0</v>
      </c>
      <c r="Q70" s="15">
        <f t="shared" ref="Q70:Q133" si="15">O70*0.3</f>
        <v>46.5</v>
      </c>
      <c r="R70" s="15">
        <f t="shared" ref="R70:R133" si="16">O70*0.1</f>
        <v>15.5</v>
      </c>
      <c r="S70" s="15">
        <f t="shared" ref="S70:S133" si="17">O70*0.2</f>
        <v>31</v>
      </c>
      <c r="T70" s="15"/>
      <c r="U70" s="15">
        <f t="shared" ref="U70:U133" si="18">O70*0.4</f>
        <v>62</v>
      </c>
      <c r="V70" s="23">
        <f t="shared" si="12"/>
        <v>45904</v>
      </c>
      <c r="W70" s="23">
        <f t="shared" si="13"/>
        <v>45904</v>
      </c>
      <c r="X70" s="23">
        <v>45911</v>
      </c>
      <c r="Y70" s="23">
        <f t="shared" si="14"/>
        <v>46275</v>
      </c>
      <c r="Z70" s="24" t="s">
        <v>433</v>
      </c>
      <c r="AA70" s="14" t="str">
        <f>VLOOKUP(Z70,[1]Sheet1!$C$3:$I$195,7,0)</f>
        <v>轮式拖拉机</v>
      </c>
    </row>
    <row r="71" s="3" customFormat="1" customHeight="1" spans="1:27">
      <c r="A71" s="13" t="s">
        <v>14</v>
      </c>
      <c r="B71" s="13" t="s">
        <v>49</v>
      </c>
      <c r="C71" s="14" t="s">
        <v>434</v>
      </c>
      <c r="D71" s="14" t="s">
        <v>435</v>
      </c>
      <c r="E71" s="14" t="s">
        <v>435</v>
      </c>
      <c r="F71" s="14" t="s">
        <v>436</v>
      </c>
      <c r="G71" s="14" t="s">
        <v>437</v>
      </c>
      <c r="H71" s="15" t="s">
        <v>438</v>
      </c>
      <c r="I71" s="15">
        <v>1</v>
      </c>
      <c r="J71" s="14" t="s">
        <v>437</v>
      </c>
      <c r="K71" s="15">
        <v>1</v>
      </c>
      <c r="L71" s="15">
        <v>200000</v>
      </c>
      <c r="M71" s="15">
        <v>200000</v>
      </c>
      <c r="N71" s="15">
        <v>155</v>
      </c>
      <c r="O71" s="15">
        <v>155</v>
      </c>
      <c r="P71" s="15">
        <v>0</v>
      </c>
      <c r="Q71" s="15">
        <f t="shared" si="15"/>
        <v>46.5</v>
      </c>
      <c r="R71" s="15">
        <f t="shared" si="16"/>
        <v>15.5</v>
      </c>
      <c r="S71" s="15">
        <f t="shared" si="17"/>
        <v>31</v>
      </c>
      <c r="T71" s="15"/>
      <c r="U71" s="15">
        <f t="shared" si="18"/>
        <v>62</v>
      </c>
      <c r="V71" s="23">
        <f t="shared" si="12"/>
        <v>45904</v>
      </c>
      <c r="W71" s="23">
        <f t="shared" si="13"/>
        <v>45904</v>
      </c>
      <c r="X71" s="23">
        <v>45911</v>
      </c>
      <c r="Y71" s="23">
        <f t="shared" si="14"/>
        <v>46275</v>
      </c>
      <c r="Z71" s="24" t="s">
        <v>439</v>
      </c>
      <c r="AA71" s="14" t="str">
        <f>VLOOKUP(Z71,[1]Sheet1!$C$3:$I$195,7,0)</f>
        <v>轮式拖拉机</v>
      </c>
    </row>
    <row r="72" s="3" customFormat="1" customHeight="1" spans="1:27">
      <c r="A72" s="13" t="s">
        <v>14</v>
      </c>
      <c r="B72" s="13" t="s">
        <v>49</v>
      </c>
      <c r="C72" s="14" t="s">
        <v>440</v>
      </c>
      <c r="D72" s="14" t="s">
        <v>435</v>
      </c>
      <c r="E72" s="14" t="s">
        <v>435</v>
      </c>
      <c r="F72" s="14" t="s">
        <v>441</v>
      </c>
      <c r="G72" s="14" t="s">
        <v>437</v>
      </c>
      <c r="H72" s="15" t="s">
        <v>438</v>
      </c>
      <c r="I72" s="15">
        <v>1</v>
      </c>
      <c r="J72" s="14" t="s">
        <v>437</v>
      </c>
      <c r="K72" s="15">
        <v>1</v>
      </c>
      <c r="L72" s="15">
        <v>200000</v>
      </c>
      <c r="M72" s="15">
        <v>200000</v>
      </c>
      <c r="N72" s="15">
        <v>155</v>
      </c>
      <c r="O72" s="15">
        <v>155</v>
      </c>
      <c r="P72" s="15">
        <v>0</v>
      </c>
      <c r="Q72" s="15">
        <f t="shared" si="15"/>
        <v>46.5</v>
      </c>
      <c r="R72" s="15">
        <f t="shared" si="16"/>
        <v>15.5</v>
      </c>
      <c r="S72" s="15">
        <f t="shared" si="17"/>
        <v>31</v>
      </c>
      <c r="T72" s="15"/>
      <c r="U72" s="15">
        <f t="shared" si="18"/>
        <v>62</v>
      </c>
      <c r="V72" s="23">
        <f t="shared" si="12"/>
        <v>45904</v>
      </c>
      <c r="W72" s="23">
        <f t="shared" si="13"/>
        <v>45904</v>
      </c>
      <c r="X72" s="23">
        <v>45911</v>
      </c>
      <c r="Y72" s="23">
        <f t="shared" si="14"/>
        <v>46275</v>
      </c>
      <c r="Z72" s="24" t="s">
        <v>442</v>
      </c>
      <c r="AA72" s="14" t="str">
        <f>VLOOKUP(Z72,[1]Sheet1!$C$3:$I$195,7,0)</f>
        <v>轮式拖拉机</v>
      </c>
    </row>
    <row r="73" s="3" customFormat="1" customHeight="1" spans="1:27">
      <c r="A73" s="13" t="s">
        <v>14</v>
      </c>
      <c r="B73" s="13" t="s">
        <v>49</v>
      </c>
      <c r="C73" s="14" t="s">
        <v>443</v>
      </c>
      <c r="D73" s="14" t="s">
        <v>435</v>
      </c>
      <c r="E73" s="14" t="s">
        <v>435</v>
      </c>
      <c r="F73" s="14" t="s">
        <v>444</v>
      </c>
      <c r="G73" s="14" t="s">
        <v>437</v>
      </c>
      <c r="H73" s="15" t="s">
        <v>438</v>
      </c>
      <c r="I73" s="15">
        <v>1</v>
      </c>
      <c r="J73" s="14" t="s">
        <v>437</v>
      </c>
      <c r="K73" s="15">
        <v>1</v>
      </c>
      <c r="L73" s="15">
        <v>200000</v>
      </c>
      <c r="M73" s="15">
        <v>200000</v>
      </c>
      <c r="N73" s="15">
        <v>155</v>
      </c>
      <c r="O73" s="15">
        <v>155</v>
      </c>
      <c r="P73" s="15">
        <v>0</v>
      </c>
      <c r="Q73" s="15">
        <f t="shared" si="15"/>
        <v>46.5</v>
      </c>
      <c r="R73" s="15">
        <f t="shared" si="16"/>
        <v>15.5</v>
      </c>
      <c r="S73" s="15">
        <f t="shared" si="17"/>
        <v>31</v>
      </c>
      <c r="T73" s="15"/>
      <c r="U73" s="15">
        <f t="shared" si="18"/>
        <v>62</v>
      </c>
      <c r="V73" s="23">
        <f t="shared" si="12"/>
        <v>45904</v>
      </c>
      <c r="W73" s="23">
        <f t="shared" si="13"/>
        <v>45904</v>
      </c>
      <c r="X73" s="23">
        <v>45911</v>
      </c>
      <c r="Y73" s="23">
        <f t="shared" si="14"/>
        <v>46275</v>
      </c>
      <c r="Z73" s="24" t="s">
        <v>445</v>
      </c>
      <c r="AA73" s="14" t="str">
        <f>VLOOKUP(Z73,[1]Sheet1!$C$3:$I$195,7,0)</f>
        <v>轮式拖拉机</v>
      </c>
    </row>
    <row r="74" s="3" customFormat="1" customHeight="1" spans="1:27">
      <c r="A74" s="13" t="s">
        <v>14</v>
      </c>
      <c r="B74" s="13" t="s">
        <v>49</v>
      </c>
      <c r="C74" s="14" t="s">
        <v>446</v>
      </c>
      <c r="D74" s="14" t="s">
        <v>447</v>
      </c>
      <c r="E74" s="14" t="s">
        <v>447</v>
      </c>
      <c r="F74" s="14" t="s">
        <v>112</v>
      </c>
      <c r="G74" s="14" t="s">
        <v>448</v>
      </c>
      <c r="H74" s="15" t="s">
        <v>449</v>
      </c>
      <c r="I74" s="15">
        <v>1</v>
      </c>
      <c r="J74" s="14" t="s">
        <v>448</v>
      </c>
      <c r="K74" s="15">
        <v>1</v>
      </c>
      <c r="L74" s="15">
        <v>200000</v>
      </c>
      <c r="M74" s="15">
        <v>200000</v>
      </c>
      <c r="N74" s="15">
        <v>155</v>
      </c>
      <c r="O74" s="15">
        <v>155</v>
      </c>
      <c r="P74" s="15">
        <v>0</v>
      </c>
      <c r="Q74" s="15">
        <f t="shared" si="15"/>
        <v>46.5</v>
      </c>
      <c r="R74" s="15">
        <f t="shared" si="16"/>
        <v>15.5</v>
      </c>
      <c r="S74" s="15">
        <f t="shared" si="17"/>
        <v>31</v>
      </c>
      <c r="T74" s="15"/>
      <c r="U74" s="15">
        <f t="shared" si="18"/>
        <v>62</v>
      </c>
      <c r="V74" s="23">
        <f t="shared" si="12"/>
        <v>45905</v>
      </c>
      <c r="W74" s="23">
        <f t="shared" si="13"/>
        <v>45905</v>
      </c>
      <c r="X74" s="23">
        <v>45912</v>
      </c>
      <c r="Y74" s="23">
        <f t="shared" si="14"/>
        <v>46276</v>
      </c>
      <c r="Z74" s="24" t="s">
        <v>450</v>
      </c>
      <c r="AA74" s="14" t="str">
        <f>VLOOKUP(Z74,[1]Sheet1!$C$3:$I$195,7,0)</f>
        <v>轮式拖拉机</v>
      </c>
    </row>
    <row r="75" s="3" customFormat="1" customHeight="1" spans="1:27">
      <c r="A75" s="13" t="s">
        <v>14</v>
      </c>
      <c r="B75" s="13" t="s">
        <v>49</v>
      </c>
      <c r="C75" s="14" t="s">
        <v>451</v>
      </c>
      <c r="D75" s="14" t="s">
        <v>452</v>
      </c>
      <c r="E75" s="14" t="s">
        <v>452</v>
      </c>
      <c r="F75" s="14" t="s">
        <v>453</v>
      </c>
      <c r="G75" s="14" t="s">
        <v>454</v>
      </c>
      <c r="H75" s="15" t="s">
        <v>455</v>
      </c>
      <c r="I75" s="15">
        <v>1</v>
      </c>
      <c r="J75" s="14" t="s">
        <v>454</v>
      </c>
      <c r="K75" s="15">
        <v>1</v>
      </c>
      <c r="L75" s="15">
        <v>200000</v>
      </c>
      <c r="M75" s="15">
        <v>200000</v>
      </c>
      <c r="N75" s="15">
        <v>155</v>
      </c>
      <c r="O75" s="15">
        <v>155</v>
      </c>
      <c r="P75" s="15">
        <v>0</v>
      </c>
      <c r="Q75" s="15">
        <f t="shared" si="15"/>
        <v>46.5</v>
      </c>
      <c r="R75" s="15">
        <f t="shared" si="16"/>
        <v>15.5</v>
      </c>
      <c r="S75" s="15">
        <f t="shared" si="17"/>
        <v>31</v>
      </c>
      <c r="T75" s="15"/>
      <c r="U75" s="15">
        <f t="shared" si="18"/>
        <v>62</v>
      </c>
      <c r="V75" s="23">
        <f t="shared" si="12"/>
        <v>45907</v>
      </c>
      <c r="W75" s="23">
        <f t="shared" si="13"/>
        <v>45907</v>
      </c>
      <c r="X75" s="23">
        <v>45914</v>
      </c>
      <c r="Y75" s="23">
        <f t="shared" si="14"/>
        <v>46278</v>
      </c>
      <c r="Z75" s="24" t="s">
        <v>456</v>
      </c>
      <c r="AA75" s="14" t="str">
        <f>VLOOKUP(Z75,[1]Sheet1!$C$3:$I$195,7,0)</f>
        <v>轮式拖拉机</v>
      </c>
    </row>
    <row r="76" s="3" customFormat="1" customHeight="1" spans="1:27">
      <c r="A76" s="13" t="s">
        <v>14</v>
      </c>
      <c r="B76" s="13" t="s">
        <v>49</v>
      </c>
      <c r="C76" s="14" t="s">
        <v>457</v>
      </c>
      <c r="D76" s="14" t="s">
        <v>458</v>
      </c>
      <c r="E76" s="14" t="s">
        <v>458</v>
      </c>
      <c r="F76" s="14" t="s">
        <v>459</v>
      </c>
      <c r="G76" s="14" t="s">
        <v>460</v>
      </c>
      <c r="H76" s="15" t="s">
        <v>461</v>
      </c>
      <c r="I76" s="15">
        <v>1</v>
      </c>
      <c r="J76" s="14" t="s">
        <v>460</v>
      </c>
      <c r="K76" s="15">
        <v>1</v>
      </c>
      <c r="L76" s="15">
        <v>200000</v>
      </c>
      <c r="M76" s="15">
        <v>200000</v>
      </c>
      <c r="N76" s="15">
        <v>155</v>
      </c>
      <c r="O76" s="15">
        <v>155</v>
      </c>
      <c r="P76" s="15">
        <v>0</v>
      </c>
      <c r="Q76" s="15">
        <f t="shared" si="15"/>
        <v>46.5</v>
      </c>
      <c r="R76" s="15">
        <f t="shared" si="16"/>
        <v>15.5</v>
      </c>
      <c r="S76" s="15">
        <f t="shared" si="17"/>
        <v>31</v>
      </c>
      <c r="T76" s="15"/>
      <c r="U76" s="15">
        <f t="shared" si="18"/>
        <v>62</v>
      </c>
      <c r="V76" s="23">
        <f t="shared" si="12"/>
        <v>45907</v>
      </c>
      <c r="W76" s="23">
        <f t="shared" si="13"/>
        <v>45907</v>
      </c>
      <c r="X76" s="23">
        <v>45914</v>
      </c>
      <c r="Y76" s="23">
        <f t="shared" si="14"/>
        <v>46278</v>
      </c>
      <c r="Z76" s="24" t="s">
        <v>462</v>
      </c>
      <c r="AA76" s="14" t="str">
        <f>VLOOKUP(Z76,[1]Sheet1!$C$3:$I$195,7,0)</f>
        <v>轮式拖拉机</v>
      </c>
    </row>
    <row r="77" s="3" customFormat="1" customHeight="1" spans="1:27">
      <c r="A77" s="13" t="s">
        <v>14</v>
      </c>
      <c r="B77" s="13" t="s">
        <v>49</v>
      </c>
      <c r="C77" s="14" t="s">
        <v>463</v>
      </c>
      <c r="D77" s="14" t="s">
        <v>464</v>
      </c>
      <c r="E77" s="14" t="s">
        <v>464</v>
      </c>
      <c r="F77" s="14" t="s">
        <v>465</v>
      </c>
      <c r="G77" s="14" t="s">
        <v>466</v>
      </c>
      <c r="H77" s="15" t="s">
        <v>467</v>
      </c>
      <c r="I77" s="15">
        <v>1</v>
      </c>
      <c r="J77" s="14" t="s">
        <v>466</v>
      </c>
      <c r="K77" s="15">
        <v>1</v>
      </c>
      <c r="L77" s="15">
        <v>200000</v>
      </c>
      <c r="M77" s="15">
        <v>200000</v>
      </c>
      <c r="N77" s="15">
        <v>155</v>
      </c>
      <c r="O77" s="15">
        <v>155</v>
      </c>
      <c r="P77" s="15">
        <v>0</v>
      </c>
      <c r="Q77" s="15">
        <f t="shared" si="15"/>
        <v>46.5</v>
      </c>
      <c r="R77" s="15">
        <f t="shared" si="16"/>
        <v>15.5</v>
      </c>
      <c r="S77" s="15">
        <f t="shared" si="17"/>
        <v>31</v>
      </c>
      <c r="T77" s="15"/>
      <c r="U77" s="15">
        <f t="shared" si="18"/>
        <v>62</v>
      </c>
      <c r="V77" s="23">
        <f t="shared" si="12"/>
        <v>45907</v>
      </c>
      <c r="W77" s="23">
        <f t="shared" si="13"/>
        <v>45907</v>
      </c>
      <c r="X77" s="23">
        <v>45914</v>
      </c>
      <c r="Y77" s="23">
        <f t="shared" si="14"/>
        <v>46278</v>
      </c>
      <c r="Z77" s="24" t="s">
        <v>468</v>
      </c>
      <c r="AA77" s="14" t="str">
        <f>VLOOKUP(Z77,[1]Sheet1!$C$3:$I$195,7,0)</f>
        <v>轮式拖拉机</v>
      </c>
    </row>
    <row r="78" s="3" customFormat="1" customHeight="1" spans="1:27">
      <c r="A78" s="13" t="s">
        <v>16</v>
      </c>
      <c r="B78" s="13" t="s">
        <v>49</v>
      </c>
      <c r="C78" s="14" t="s">
        <v>469</v>
      </c>
      <c r="D78" s="14" t="s">
        <v>470</v>
      </c>
      <c r="E78" s="14" t="s">
        <v>470</v>
      </c>
      <c r="F78" s="14" t="s">
        <v>76</v>
      </c>
      <c r="G78" s="14" t="s">
        <v>471</v>
      </c>
      <c r="H78" s="15" t="s">
        <v>472</v>
      </c>
      <c r="I78" s="15">
        <v>1</v>
      </c>
      <c r="J78" s="14" t="s">
        <v>471</v>
      </c>
      <c r="K78" s="15">
        <v>1</v>
      </c>
      <c r="L78" s="15">
        <v>200000</v>
      </c>
      <c r="M78" s="15">
        <v>200000</v>
      </c>
      <c r="N78" s="15">
        <v>700</v>
      </c>
      <c r="O78" s="15">
        <v>700</v>
      </c>
      <c r="P78" s="15">
        <v>0</v>
      </c>
      <c r="Q78" s="15">
        <f t="shared" si="15"/>
        <v>210</v>
      </c>
      <c r="R78" s="15">
        <f t="shared" si="16"/>
        <v>70</v>
      </c>
      <c r="S78" s="15">
        <f t="shared" si="17"/>
        <v>140</v>
      </c>
      <c r="T78" s="15"/>
      <c r="U78" s="15">
        <f t="shared" si="18"/>
        <v>280</v>
      </c>
      <c r="V78" s="23">
        <f t="shared" si="12"/>
        <v>45908</v>
      </c>
      <c r="W78" s="23">
        <f t="shared" si="13"/>
        <v>45908</v>
      </c>
      <c r="X78" s="23">
        <v>45915</v>
      </c>
      <c r="Y78" s="23">
        <f t="shared" si="14"/>
        <v>46279</v>
      </c>
      <c r="Z78" s="24" t="s">
        <v>473</v>
      </c>
      <c r="AA78" s="14" t="str">
        <f>VLOOKUP(Z78,[1]Sheet1!$C$3:$I$195,7,0)</f>
        <v>手扶拖拉机运输机组</v>
      </c>
    </row>
    <row r="79" s="3" customFormat="1" customHeight="1" spans="1:27">
      <c r="A79" s="13" t="s">
        <v>14</v>
      </c>
      <c r="B79" s="13" t="s">
        <v>49</v>
      </c>
      <c r="C79" s="14" t="s">
        <v>474</v>
      </c>
      <c r="D79" s="14" t="s">
        <v>475</v>
      </c>
      <c r="E79" s="14" t="s">
        <v>475</v>
      </c>
      <c r="F79" s="14" t="s">
        <v>476</v>
      </c>
      <c r="G79" s="14" t="s">
        <v>477</v>
      </c>
      <c r="H79" s="15" t="s">
        <v>478</v>
      </c>
      <c r="I79" s="15">
        <v>1</v>
      </c>
      <c r="J79" s="14" t="s">
        <v>477</v>
      </c>
      <c r="K79" s="15">
        <v>1</v>
      </c>
      <c r="L79" s="15">
        <v>200000</v>
      </c>
      <c r="M79" s="15">
        <v>200000</v>
      </c>
      <c r="N79" s="15">
        <v>155</v>
      </c>
      <c r="O79" s="15">
        <v>155</v>
      </c>
      <c r="P79" s="15">
        <v>0</v>
      </c>
      <c r="Q79" s="15">
        <f t="shared" si="15"/>
        <v>46.5</v>
      </c>
      <c r="R79" s="15">
        <f t="shared" si="16"/>
        <v>15.5</v>
      </c>
      <c r="S79" s="15">
        <f t="shared" si="17"/>
        <v>31</v>
      </c>
      <c r="T79" s="15"/>
      <c r="U79" s="15">
        <f t="shared" si="18"/>
        <v>62</v>
      </c>
      <c r="V79" s="23">
        <f t="shared" si="12"/>
        <v>45908</v>
      </c>
      <c r="W79" s="23">
        <f t="shared" si="13"/>
        <v>45908</v>
      </c>
      <c r="X79" s="23">
        <v>45915</v>
      </c>
      <c r="Y79" s="23">
        <f t="shared" si="14"/>
        <v>46279</v>
      </c>
      <c r="Z79" s="24" t="s">
        <v>479</v>
      </c>
      <c r="AA79" s="14" t="str">
        <f>VLOOKUP(Z79,[1]Sheet1!$C$3:$I$195,7,0)</f>
        <v>轮式拖拉机</v>
      </c>
    </row>
    <row r="80" s="3" customFormat="1" customHeight="1" spans="1:27">
      <c r="A80" s="13" t="s">
        <v>14</v>
      </c>
      <c r="B80" s="13" t="s">
        <v>49</v>
      </c>
      <c r="C80" s="14" t="s">
        <v>480</v>
      </c>
      <c r="D80" s="14" t="s">
        <v>481</v>
      </c>
      <c r="E80" s="14" t="s">
        <v>481</v>
      </c>
      <c r="F80" s="14" t="s">
        <v>444</v>
      </c>
      <c r="G80" s="14" t="s">
        <v>482</v>
      </c>
      <c r="H80" s="15" t="s">
        <v>293</v>
      </c>
      <c r="I80" s="15">
        <v>1</v>
      </c>
      <c r="J80" s="14" t="s">
        <v>482</v>
      </c>
      <c r="K80" s="15">
        <v>1</v>
      </c>
      <c r="L80" s="15">
        <v>200000</v>
      </c>
      <c r="M80" s="15">
        <v>200000</v>
      </c>
      <c r="N80" s="15">
        <v>155</v>
      </c>
      <c r="O80" s="15">
        <v>155</v>
      </c>
      <c r="P80" s="15">
        <v>0</v>
      </c>
      <c r="Q80" s="15">
        <f t="shared" si="15"/>
        <v>46.5</v>
      </c>
      <c r="R80" s="15">
        <f t="shared" si="16"/>
        <v>15.5</v>
      </c>
      <c r="S80" s="15">
        <f t="shared" si="17"/>
        <v>31</v>
      </c>
      <c r="T80" s="15"/>
      <c r="U80" s="15">
        <f t="shared" si="18"/>
        <v>62</v>
      </c>
      <c r="V80" s="23">
        <f t="shared" si="12"/>
        <v>45908</v>
      </c>
      <c r="W80" s="23">
        <f t="shared" si="13"/>
        <v>45908</v>
      </c>
      <c r="X80" s="23">
        <v>45915</v>
      </c>
      <c r="Y80" s="23">
        <f t="shared" si="14"/>
        <v>46279</v>
      </c>
      <c r="Z80" s="24" t="s">
        <v>483</v>
      </c>
      <c r="AA80" s="14" t="str">
        <f>VLOOKUP(Z80,[1]Sheet1!$C$3:$I$195,7,0)</f>
        <v>轮式拖拉机</v>
      </c>
    </row>
    <row r="81" s="3" customFormat="1" customHeight="1" spans="1:27">
      <c r="A81" s="13" t="s">
        <v>14</v>
      </c>
      <c r="B81" s="13" t="s">
        <v>49</v>
      </c>
      <c r="C81" s="14" t="s">
        <v>484</v>
      </c>
      <c r="D81" s="14" t="s">
        <v>485</v>
      </c>
      <c r="E81" s="14" t="s">
        <v>485</v>
      </c>
      <c r="F81" s="14" t="s">
        <v>486</v>
      </c>
      <c r="G81" s="14" t="s">
        <v>487</v>
      </c>
      <c r="H81" s="15" t="s">
        <v>488</v>
      </c>
      <c r="I81" s="15">
        <v>1</v>
      </c>
      <c r="J81" s="14" t="s">
        <v>487</v>
      </c>
      <c r="K81" s="15">
        <v>1</v>
      </c>
      <c r="L81" s="15">
        <v>200000</v>
      </c>
      <c r="M81" s="15">
        <v>200000</v>
      </c>
      <c r="N81" s="15">
        <v>155</v>
      </c>
      <c r="O81" s="15">
        <v>155</v>
      </c>
      <c r="P81" s="15">
        <v>0</v>
      </c>
      <c r="Q81" s="15">
        <f t="shared" si="15"/>
        <v>46.5</v>
      </c>
      <c r="R81" s="15">
        <f t="shared" si="16"/>
        <v>15.5</v>
      </c>
      <c r="S81" s="15">
        <f t="shared" si="17"/>
        <v>31</v>
      </c>
      <c r="T81" s="15"/>
      <c r="U81" s="15">
        <f t="shared" si="18"/>
        <v>62</v>
      </c>
      <c r="V81" s="23">
        <f t="shared" si="12"/>
        <v>45910</v>
      </c>
      <c r="W81" s="23">
        <f t="shared" si="13"/>
        <v>45910</v>
      </c>
      <c r="X81" s="23">
        <v>45917</v>
      </c>
      <c r="Y81" s="23">
        <f t="shared" si="14"/>
        <v>46281</v>
      </c>
      <c r="Z81" s="24" t="s">
        <v>489</v>
      </c>
      <c r="AA81" s="14" t="str">
        <f>VLOOKUP(Z81,[1]Sheet1!$C$3:$I$195,7,0)</f>
        <v>轮式拖拉机</v>
      </c>
    </row>
    <row r="82" s="3" customFormat="1" customHeight="1" spans="1:27">
      <c r="A82" s="13" t="s">
        <v>14</v>
      </c>
      <c r="B82" s="13" t="s">
        <v>49</v>
      </c>
      <c r="C82" s="14" t="s">
        <v>490</v>
      </c>
      <c r="D82" s="14" t="s">
        <v>491</v>
      </c>
      <c r="E82" s="14" t="s">
        <v>491</v>
      </c>
      <c r="F82" s="14" t="s">
        <v>408</v>
      </c>
      <c r="G82" s="14" t="s">
        <v>492</v>
      </c>
      <c r="H82" s="15" t="s">
        <v>493</v>
      </c>
      <c r="I82" s="15">
        <v>1</v>
      </c>
      <c r="J82" s="14" t="s">
        <v>492</v>
      </c>
      <c r="K82" s="15">
        <v>1</v>
      </c>
      <c r="L82" s="15">
        <v>200000</v>
      </c>
      <c r="M82" s="15">
        <v>200000</v>
      </c>
      <c r="N82" s="15">
        <v>155</v>
      </c>
      <c r="O82" s="15">
        <v>155</v>
      </c>
      <c r="P82" s="15">
        <v>0</v>
      </c>
      <c r="Q82" s="15">
        <f t="shared" si="15"/>
        <v>46.5</v>
      </c>
      <c r="R82" s="15">
        <f t="shared" si="16"/>
        <v>15.5</v>
      </c>
      <c r="S82" s="15">
        <f t="shared" si="17"/>
        <v>31</v>
      </c>
      <c r="T82" s="15"/>
      <c r="U82" s="15">
        <f t="shared" si="18"/>
        <v>62</v>
      </c>
      <c r="V82" s="23">
        <f t="shared" si="12"/>
        <v>45910</v>
      </c>
      <c r="W82" s="23">
        <f t="shared" si="13"/>
        <v>45910</v>
      </c>
      <c r="X82" s="23">
        <v>45917</v>
      </c>
      <c r="Y82" s="23">
        <f t="shared" si="14"/>
        <v>46281</v>
      </c>
      <c r="Z82" s="24" t="s">
        <v>494</v>
      </c>
      <c r="AA82" s="14" t="str">
        <f>VLOOKUP(Z82,[1]Sheet1!$C$3:$I$195,7,0)</f>
        <v>轮式拖拉机</v>
      </c>
    </row>
    <row r="83" s="3" customFormat="1" customHeight="1" spans="1:27">
      <c r="A83" s="13" t="s">
        <v>14</v>
      </c>
      <c r="B83" s="13" t="s">
        <v>49</v>
      </c>
      <c r="C83" s="14" t="s">
        <v>495</v>
      </c>
      <c r="D83" s="14" t="s">
        <v>496</v>
      </c>
      <c r="E83" s="14" t="s">
        <v>496</v>
      </c>
      <c r="F83" s="14" t="s">
        <v>414</v>
      </c>
      <c r="G83" s="14" t="s">
        <v>497</v>
      </c>
      <c r="H83" s="15" t="s">
        <v>498</v>
      </c>
      <c r="I83" s="15">
        <v>1</v>
      </c>
      <c r="J83" s="14" t="s">
        <v>497</v>
      </c>
      <c r="K83" s="15">
        <v>1</v>
      </c>
      <c r="L83" s="15">
        <v>200000</v>
      </c>
      <c r="M83" s="15">
        <v>200000</v>
      </c>
      <c r="N83" s="15">
        <v>155</v>
      </c>
      <c r="O83" s="15">
        <v>155</v>
      </c>
      <c r="P83" s="15">
        <v>0</v>
      </c>
      <c r="Q83" s="15">
        <f t="shared" si="15"/>
        <v>46.5</v>
      </c>
      <c r="R83" s="15">
        <f t="shared" si="16"/>
        <v>15.5</v>
      </c>
      <c r="S83" s="15">
        <f t="shared" si="17"/>
        <v>31</v>
      </c>
      <c r="T83" s="15"/>
      <c r="U83" s="15">
        <f t="shared" si="18"/>
        <v>62</v>
      </c>
      <c r="V83" s="23">
        <f t="shared" si="12"/>
        <v>45910</v>
      </c>
      <c r="W83" s="23">
        <f t="shared" si="13"/>
        <v>45910</v>
      </c>
      <c r="X83" s="23">
        <v>45917</v>
      </c>
      <c r="Y83" s="23">
        <f t="shared" si="14"/>
        <v>46281</v>
      </c>
      <c r="Z83" s="24" t="s">
        <v>499</v>
      </c>
      <c r="AA83" s="14" t="str">
        <f>VLOOKUP(Z83,[1]Sheet1!$C$3:$I$195,7,0)</f>
        <v>轮式拖拉机</v>
      </c>
    </row>
    <row r="84" s="3" customFormat="1" customHeight="1" spans="1:27">
      <c r="A84" s="13" t="s">
        <v>14</v>
      </c>
      <c r="B84" s="13" t="s">
        <v>49</v>
      </c>
      <c r="C84" s="14" t="s">
        <v>500</v>
      </c>
      <c r="D84" s="14" t="s">
        <v>501</v>
      </c>
      <c r="E84" s="14" t="s">
        <v>501</v>
      </c>
      <c r="F84" s="14" t="s">
        <v>502</v>
      </c>
      <c r="G84" s="14" t="s">
        <v>503</v>
      </c>
      <c r="H84" s="15" t="s">
        <v>504</v>
      </c>
      <c r="I84" s="15">
        <v>1</v>
      </c>
      <c r="J84" s="14" t="s">
        <v>503</v>
      </c>
      <c r="K84" s="15">
        <v>1</v>
      </c>
      <c r="L84" s="15">
        <v>200000</v>
      </c>
      <c r="M84" s="15">
        <v>200000</v>
      </c>
      <c r="N84" s="15">
        <v>155</v>
      </c>
      <c r="O84" s="15">
        <v>155</v>
      </c>
      <c r="P84" s="15">
        <v>0</v>
      </c>
      <c r="Q84" s="15">
        <f t="shared" si="15"/>
        <v>46.5</v>
      </c>
      <c r="R84" s="15">
        <f t="shared" si="16"/>
        <v>15.5</v>
      </c>
      <c r="S84" s="15">
        <f t="shared" si="17"/>
        <v>31</v>
      </c>
      <c r="T84" s="15"/>
      <c r="U84" s="15">
        <f t="shared" si="18"/>
        <v>62</v>
      </c>
      <c r="V84" s="23">
        <f t="shared" si="12"/>
        <v>45911</v>
      </c>
      <c r="W84" s="23">
        <f t="shared" si="13"/>
        <v>45911</v>
      </c>
      <c r="X84" s="23">
        <v>45918</v>
      </c>
      <c r="Y84" s="23">
        <f t="shared" si="14"/>
        <v>46282</v>
      </c>
      <c r="Z84" s="24" t="s">
        <v>505</v>
      </c>
      <c r="AA84" s="14" t="str">
        <f>VLOOKUP(Z84,[1]Sheet1!$C$3:$I$195,7,0)</f>
        <v>轮式拖拉机</v>
      </c>
    </row>
    <row r="85" s="3" customFormat="1" customHeight="1" spans="1:27">
      <c r="A85" s="13" t="s">
        <v>14</v>
      </c>
      <c r="B85" s="13" t="s">
        <v>49</v>
      </c>
      <c r="C85" s="14" t="s">
        <v>506</v>
      </c>
      <c r="D85" s="14" t="s">
        <v>507</v>
      </c>
      <c r="E85" s="14" t="s">
        <v>507</v>
      </c>
      <c r="F85" s="14" t="s">
        <v>147</v>
      </c>
      <c r="G85" s="14" t="s">
        <v>508</v>
      </c>
      <c r="H85" s="15" t="s">
        <v>509</v>
      </c>
      <c r="I85" s="15">
        <v>1</v>
      </c>
      <c r="J85" s="14" t="s">
        <v>508</v>
      </c>
      <c r="K85" s="15">
        <v>1</v>
      </c>
      <c r="L85" s="15">
        <v>200000</v>
      </c>
      <c r="M85" s="15">
        <v>200000</v>
      </c>
      <c r="N85" s="15">
        <v>155</v>
      </c>
      <c r="O85" s="15">
        <v>155</v>
      </c>
      <c r="P85" s="15">
        <v>0</v>
      </c>
      <c r="Q85" s="15">
        <f t="shared" si="15"/>
        <v>46.5</v>
      </c>
      <c r="R85" s="15">
        <f t="shared" si="16"/>
        <v>15.5</v>
      </c>
      <c r="S85" s="15">
        <f t="shared" si="17"/>
        <v>31</v>
      </c>
      <c r="T85" s="15"/>
      <c r="U85" s="15">
        <f t="shared" si="18"/>
        <v>62</v>
      </c>
      <c r="V85" s="23">
        <f t="shared" si="12"/>
        <v>45911</v>
      </c>
      <c r="W85" s="23">
        <f t="shared" si="13"/>
        <v>45911</v>
      </c>
      <c r="X85" s="23">
        <v>45918</v>
      </c>
      <c r="Y85" s="23">
        <f t="shared" si="14"/>
        <v>46282</v>
      </c>
      <c r="Z85" s="24" t="s">
        <v>510</v>
      </c>
      <c r="AA85" s="14" t="str">
        <f>VLOOKUP(Z85,[1]Sheet1!$C$3:$I$195,7,0)</f>
        <v>轮式拖拉机</v>
      </c>
    </row>
    <row r="86" s="3" customFormat="1" customHeight="1" spans="1:27">
      <c r="A86" s="13" t="s">
        <v>14</v>
      </c>
      <c r="B86" s="13" t="s">
        <v>49</v>
      </c>
      <c r="C86" s="14" t="s">
        <v>511</v>
      </c>
      <c r="D86" s="14" t="s">
        <v>391</v>
      </c>
      <c r="E86" s="14" t="s">
        <v>391</v>
      </c>
      <c r="F86" s="14" t="s">
        <v>392</v>
      </c>
      <c r="G86" s="14" t="s">
        <v>393</v>
      </c>
      <c r="H86" s="15" t="s">
        <v>394</v>
      </c>
      <c r="I86" s="15">
        <v>1</v>
      </c>
      <c r="J86" s="14" t="s">
        <v>393</v>
      </c>
      <c r="K86" s="15">
        <v>1</v>
      </c>
      <c r="L86" s="15">
        <v>200000</v>
      </c>
      <c r="M86" s="15">
        <v>200000</v>
      </c>
      <c r="N86" s="15">
        <v>155</v>
      </c>
      <c r="O86" s="15">
        <v>155</v>
      </c>
      <c r="P86" s="15">
        <v>0</v>
      </c>
      <c r="Q86" s="15">
        <f t="shared" si="15"/>
        <v>46.5</v>
      </c>
      <c r="R86" s="15">
        <f t="shared" si="16"/>
        <v>15.5</v>
      </c>
      <c r="S86" s="15">
        <f t="shared" si="17"/>
        <v>31</v>
      </c>
      <c r="T86" s="15"/>
      <c r="U86" s="15">
        <f t="shared" si="18"/>
        <v>62</v>
      </c>
      <c r="V86" s="23">
        <f t="shared" si="12"/>
        <v>45912</v>
      </c>
      <c r="W86" s="23">
        <f t="shared" si="13"/>
        <v>45912</v>
      </c>
      <c r="X86" s="23">
        <v>45919</v>
      </c>
      <c r="Y86" s="23">
        <f t="shared" si="14"/>
        <v>46283</v>
      </c>
      <c r="Z86" s="24" t="s">
        <v>512</v>
      </c>
      <c r="AA86" s="14" t="str">
        <f>VLOOKUP(Z86,[1]Sheet1!$C$3:$I$195,7,0)</f>
        <v>轮式拖拉机</v>
      </c>
    </row>
    <row r="87" s="3" customFormat="1" customHeight="1" spans="1:27">
      <c r="A87" s="13" t="s">
        <v>14</v>
      </c>
      <c r="B87" s="13" t="s">
        <v>49</v>
      </c>
      <c r="C87" s="14" t="s">
        <v>513</v>
      </c>
      <c r="D87" s="14" t="s">
        <v>514</v>
      </c>
      <c r="E87" s="14" t="s">
        <v>514</v>
      </c>
      <c r="F87" s="14" t="s">
        <v>502</v>
      </c>
      <c r="G87" s="14" t="s">
        <v>515</v>
      </c>
      <c r="H87" s="15" t="s">
        <v>516</v>
      </c>
      <c r="I87" s="15">
        <v>1</v>
      </c>
      <c r="J87" s="14" t="s">
        <v>515</v>
      </c>
      <c r="K87" s="15">
        <v>1</v>
      </c>
      <c r="L87" s="15">
        <v>200000</v>
      </c>
      <c r="M87" s="15">
        <v>200000</v>
      </c>
      <c r="N87" s="15">
        <v>155</v>
      </c>
      <c r="O87" s="15">
        <v>155</v>
      </c>
      <c r="P87" s="15">
        <v>0</v>
      </c>
      <c r="Q87" s="15">
        <f t="shared" si="15"/>
        <v>46.5</v>
      </c>
      <c r="R87" s="15">
        <f t="shared" si="16"/>
        <v>15.5</v>
      </c>
      <c r="S87" s="15">
        <f t="shared" si="17"/>
        <v>31</v>
      </c>
      <c r="T87" s="15"/>
      <c r="U87" s="15">
        <f t="shared" si="18"/>
        <v>62</v>
      </c>
      <c r="V87" s="23">
        <f t="shared" si="12"/>
        <v>45912</v>
      </c>
      <c r="W87" s="23">
        <f t="shared" si="13"/>
        <v>45912</v>
      </c>
      <c r="X87" s="23">
        <v>45919</v>
      </c>
      <c r="Y87" s="23">
        <f t="shared" si="14"/>
        <v>46283</v>
      </c>
      <c r="Z87" s="24" t="s">
        <v>517</v>
      </c>
      <c r="AA87" s="14" t="str">
        <f>VLOOKUP(Z87,[1]Sheet1!$C$3:$I$195,7,0)</f>
        <v>轮式拖拉机</v>
      </c>
    </row>
    <row r="88" s="3" customFormat="1" customHeight="1" spans="1:27">
      <c r="A88" s="13" t="s">
        <v>14</v>
      </c>
      <c r="B88" s="13" t="s">
        <v>49</v>
      </c>
      <c r="C88" s="14" t="s">
        <v>518</v>
      </c>
      <c r="D88" s="14" t="s">
        <v>519</v>
      </c>
      <c r="E88" s="14" t="s">
        <v>519</v>
      </c>
      <c r="F88" s="14" t="s">
        <v>520</v>
      </c>
      <c r="G88" s="14" t="s">
        <v>521</v>
      </c>
      <c r="H88" s="15" t="s">
        <v>522</v>
      </c>
      <c r="I88" s="15">
        <v>1</v>
      </c>
      <c r="J88" s="14" t="s">
        <v>521</v>
      </c>
      <c r="K88" s="15">
        <v>1</v>
      </c>
      <c r="L88" s="15">
        <v>200000</v>
      </c>
      <c r="M88" s="15">
        <v>200000</v>
      </c>
      <c r="N88" s="15">
        <v>155</v>
      </c>
      <c r="O88" s="15">
        <v>155</v>
      </c>
      <c r="P88" s="15">
        <v>0</v>
      </c>
      <c r="Q88" s="15">
        <f t="shared" si="15"/>
        <v>46.5</v>
      </c>
      <c r="R88" s="15">
        <f t="shared" si="16"/>
        <v>15.5</v>
      </c>
      <c r="S88" s="15">
        <f t="shared" si="17"/>
        <v>31</v>
      </c>
      <c r="T88" s="15"/>
      <c r="U88" s="15">
        <f t="shared" si="18"/>
        <v>62</v>
      </c>
      <c r="V88" s="23">
        <f t="shared" si="12"/>
        <v>45913</v>
      </c>
      <c r="W88" s="23">
        <f t="shared" si="13"/>
        <v>45913</v>
      </c>
      <c r="X88" s="23">
        <v>45920</v>
      </c>
      <c r="Y88" s="23">
        <f t="shared" si="14"/>
        <v>46284</v>
      </c>
      <c r="Z88" s="24" t="s">
        <v>523</v>
      </c>
      <c r="AA88" s="14" t="str">
        <f>VLOOKUP(Z88,[1]Sheet1!$C$3:$I$195,7,0)</f>
        <v>轮式拖拉机</v>
      </c>
    </row>
    <row r="89" s="3" customFormat="1" customHeight="1" spans="1:27">
      <c r="A89" s="13" t="s">
        <v>14</v>
      </c>
      <c r="B89" s="13" t="s">
        <v>49</v>
      </c>
      <c r="C89" s="14" t="s">
        <v>524</v>
      </c>
      <c r="D89" s="14" t="s">
        <v>525</v>
      </c>
      <c r="E89" s="14" t="s">
        <v>525</v>
      </c>
      <c r="F89" s="14" t="s">
        <v>147</v>
      </c>
      <c r="G89" s="14" t="s">
        <v>526</v>
      </c>
      <c r="H89" s="15" t="s">
        <v>527</v>
      </c>
      <c r="I89" s="15">
        <v>1</v>
      </c>
      <c r="J89" s="14" t="s">
        <v>526</v>
      </c>
      <c r="K89" s="15">
        <v>1</v>
      </c>
      <c r="L89" s="15">
        <v>200000</v>
      </c>
      <c r="M89" s="15">
        <v>200000</v>
      </c>
      <c r="N89" s="15">
        <v>155</v>
      </c>
      <c r="O89" s="15">
        <v>155</v>
      </c>
      <c r="P89" s="15">
        <v>0</v>
      </c>
      <c r="Q89" s="15">
        <f t="shared" si="15"/>
        <v>46.5</v>
      </c>
      <c r="R89" s="15">
        <f t="shared" si="16"/>
        <v>15.5</v>
      </c>
      <c r="S89" s="15">
        <f t="shared" si="17"/>
        <v>31</v>
      </c>
      <c r="T89" s="15"/>
      <c r="U89" s="15">
        <f t="shared" si="18"/>
        <v>62</v>
      </c>
      <c r="V89" s="23">
        <f t="shared" si="12"/>
        <v>45913</v>
      </c>
      <c r="W89" s="23">
        <f t="shared" si="13"/>
        <v>45913</v>
      </c>
      <c r="X89" s="23">
        <v>45920</v>
      </c>
      <c r="Y89" s="23">
        <f t="shared" si="14"/>
        <v>46284</v>
      </c>
      <c r="Z89" s="24" t="s">
        <v>528</v>
      </c>
      <c r="AA89" s="14" t="str">
        <f>VLOOKUP(Z89,[1]Sheet1!$C$3:$I$195,7,0)</f>
        <v>轮式拖拉机</v>
      </c>
    </row>
    <row r="90" s="3" customFormat="1" customHeight="1" spans="1:27">
      <c r="A90" s="13" t="s">
        <v>14</v>
      </c>
      <c r="B90" s="13" t="s">
        <v>49</v>
      </c>
      <c r="C90" s="14" t="s">
        <v>529</v>
      </c>
      <c r="D90" s="14" t="s">
        <v>530</v>
      </c>
      <c r="E90" s="14" t="s">
        <v>530</v>
      </c>
      <c r="F90" s="14" t="s">
        <v>531</v>
      </c>
      <c r="G90" s="14" t="s">
        <v>532</v>
      </c>
      <c r="H90" s="15" t="s">
        <v>310</v>
      </c>
      <c r="I90" s="15">
        <v>1</v>
      </c>
      <c r="J90" s="14" t="s">
        <v>532</v>
      </c>
      <c r="K90" s="15">
        <v>1</v>
      </c>
      <c r="L90" s="15">
        <v>200000</v>
      </c>
      <c r="M90" s="15">
        <v>200000</v>
      </c>
      <c r="N90" s="15">
        <v>155</v>
      </c>
      <c r="O90" s="15">
        <v>155</v>
      </c>
      <c r="P90" s="15">
        <v>0</v>
      </c>
      <c r="Q90" s="15">
        <f t="shared" si="15"/>
        <v>46.5</v>
      </c>
      <c r="R90" s="15">
        <f t="shared" si="16"/>
        <v>15.5</v>
      </c>
      <c r="S90" s="15">
        <f t="shared" si="17"/>
        <v>31</v>
      </c>
      <c r="T90" s="15"/>
      <c r="U90" s="15">
        <f t="shared" si="18"/>
        <v>62</v>
      </c>
      <c r="V90" s="23">
        <f t="shared" si="12"/>
        <v>45914</v>
      </c>
      <c r="W90" s="23">
        <f t="shared" si="13"/>
        <v>45914</v>
      </c>
      <c r="X90" s="23">
        <v>45921</v>
      </c>
      <c r="Y90" s="23">
        <f t="shared" si="14"/>
        <v>46285</v>
      </c>
      <c r="Z90" s="24" t="s">
        <v>533</v>
      </c>
      <c r="AA90" s="14" t="str">
        <f>VLOOKUP(Z90,[1]Sheet1!$C$3:$I$195,7,0)</f>
        <v>轮式拖拉机</v>
      </c>
    </row>
    <row r="91" s="3" customFormat="1" customHeight="1" spans="1:27">
      <c r="A91" s="13" t="s">
        <v>14</v>
      </c>
      <c r="B91" s="13" t="s">
        <v>49</v>
      </c>
      <c r="C91" s="14" t="s">
        <v>534</v>
      </c>
      <c r="D91" s="14" t="s">
        <v>535</v>
      </c>
      <c r="E91" s="14" t="s">
        <v>535</v>
      </c>
      <c r="F91" s="14" t="s">
        <v>536</v>
      </c>
      <c r="G91" s="14" t="s">
        <v>537</v>
      </c>
      <c r="H91" s="15" t="s">
        <v>538</v>
      </c>
      <c r="I91" s="15">
        <v>1</v>
      </c>
      <c r="J91" s="14" t="s">
        <v>537</v>
      </c>
      <c r="K91" s="15">
        <v>1</v>
      </c>
      <c r="L91" s="15">
        <v>200000</v>
      </c>
      <c r="M91" s="15">
        <v>200000</v>
      </c>
      <c r="N91" s="15">
        <v>155</v>
      </c>
      <c r="O91" s="15">
        <v>155</v>
      </c>
      <c r="P91" s="15">
        <v>0</v>
      </c>
      <c r="Q91" s="15">
        <f t="shared" si="15"/>
        <v>46.5</v>
      </c>
      <c r="R91" s="15">
        <f t="shared" si="16"/>
        <v>15.5</v>
      </c>
      <c r="S91" s="15">
        <f t="shared" si="17"/>
        <v>31</v>
      </c>
      <c r="T91" s="15"/>
      <c r="U91" s="15">
        <f t="shared" si="18"/>
        <v>62</v>
      </c>
      <c r="V91" s="23">
        <f t="shared" si="12"/>
        <v>45914</v>
      </c>
      <c r="W91" s="23">
        <f t="shared" si="13"/>
        <v>45914</v>
      </c>
      <c r="X91" s="23">
        <v>45921</v>
      </c>
      <c r="Y91" s="23">
        <f t="shared" si="14"/>
        <v>46285</v>
      </c>
      <c r="Z91" s="24" t="s">
        <v>539</v>
      </c>
      <c r="AA91" s="14" t="str">
        <f>VLOOKUP(Z91,[1]Sheet1!$C$3:$I$195,7,0)</f>
        <v>轮式拖拉机</v>
      </c>
    </row>
    <row r="92" s="3" customFormat="1" customHeight="1" spans="1:27">
      <c r="A92" s="13" t="s">
        <v>14</v>
      </c>
      <c r="B92" s="13" t="s">
        <v>49</v>
      </c>
      <c r="C92" s="14" t="s">
        <v>540</v>
      </c>
      <c r="D92" s="14" t="s">
        <v>541</v>
      </c>
      <c r="E92" s="14" t="s">
        <v>541</v>
      </c>
      <c r="F92" s="14" t="s">
        <v>542</v>
      </c>
      <c r="G92" s="14" t="s">
        <v>543</v>
      </c>
      <c r="H92" s="15" t="s">
        <v>544</v>
      </c>
      <c r="I92" s="15">
        <v>1</v>
      </c>
      <c r="J92" s="14" t="s">
        <v>543</v>
      </c>
      <c r="K92" s="15">
        <v>1</v>
      </c>
      <c r="L92" s="15">
        <v>200000</v>
      </c>
      <c r="M92" s="15">
        <v>200000</v>
      </c>
      <c r="N92" s="15">
        <v>155</v>
      </c>
      <c r="O92" s="15">
        <v>155</v>
      </c>
      <c r="P92" s="15">
        <v>0</v>
      </c>
      <c r="Q92" s="15">
        <f t="shared" si="15"/>
        <v>46.5</v>
      </c>
      <c r="R92" s="15">
        <f t="shared" si="16"/>
        <v>15.5</v>
      </c>
      <c r="S92" s="15">
        <f t="shared" si="17"/>
        <v>31</v>
      </c>
      <c r="T92" s="15"/>
      <c r="U92" s="15">
        <f t="shared" si="18"/>
        <v>62</v>
      </c>
      <c r="V92" s="23">
        <f t="shared" si="12"/>
        <v>45914</v>
      </c>
      <c r="W92" s="23">
        <f t="shared" si="13"/>
        <v>45914</v>
      </c>
      <c r="X92" s="23">
        <v>45921</v>
      </c>
      <c r="Y92" s="23">
        <f t="shared" si="14"/>
        <v>46285</v>
      </c>
      <c r="Z92" s="24" t="s">
        <v>545</v>
      </c>
      <c r="AA92" s="14" t="str">
        <f>VLOOKUP(Z92,[1]Sheet1!$C$3:$I$195,7,0)</f>
        <v>轮式拖拉机</v>
      </c>
    </row>
    <row r="93" s="3" customFormat="1" customHeight="1" spans="1:27">
      <c r="A93" s="13" t="s">
        <v>14</v>
      </c>
      <c r="B93" s="13" t="s">
        <v>49</v>
      </c>
      <c r="C93" s="14" t="s">
        <v>546</v>
      </c>
      <c r="D93" s="14" t="s">
        <v>547</v>
      </c>
      <c r="E93" s="14" t="s">
        <v>547</v>
      </c>
      <c r="F93" s="14" t="s">
        <v>414</v>
      </c>
      <c r="G93" s="14" t="s">
        <v>548</v>
      </c>
      <c r="H93" s="15" t="s">
        <v>549</v>
      </c>
      <c r="I93" s="15">
        <v>1</v>
      </c>
      <c r="J93" s="14" t="s">
        <v>548</v>
      </c>
      <c r="K93" s="15">
        <v>1</v>
      </c>
      <c r="L93" s="15">
        <v>200000</v>
      </c>
      <c r="M93" s="15">
        <v>200000</v>
      </c>
      <c r="N93" s="15">
        <v>155</v>
      </c>
      <c r="O93" s="15">
        <v>155</v>
      </c>
      <c r="P93" s="15">
        <v>0</v>
      </c>
      <c r="Q93" s="15">
        <f t="shared" si="15"/>
        <v>46.5</v>
      </c>
      <c r="R93" s="15">
        <f t="shared" si="16"/>
        <v>15.5</v>
      </c>
      <c r="S93" s="15">
        <f t="shared" si="17"/>
        <v>31</v>
      </c>
      <c r="T93" s="15"/>
      <c r="U93" s="15">
        <f t="shared" si="18"/>
        <v>62</v>
      </c>
      <c r="V93" s="23">
        <f t="shared" si="12"/>
        <v>45915</v>
      </c>
      <c r="W93" s="23">
        <f t="shared" si="13"/>
        <v>45915</v>
      </c>
      <c r="X93" s="23">
        <v>45922</v>
      </c>
      <c r="Y93" s="23">
        <f t="shared" si="14"/>
        <v>46286</v>
      </c>
      <c r="Z93" s="24" t="s">
        <v>550</v>
      </c>
      <c r="AA93" s="14" t="str">
        <f>VLOOKUP(Z93,[1]Sheet1!$C$3:$I$195,7,0)</f>
        <v>轮式拖拉机</v>
      </c>
    </row>
    <row r="94" s="3" customFormat="1" customHeight="1" spans="1:27">
      <c r="A94" s="13" t="s">
        <v>14</v>
      </c>
      <c r="B94" s="13" t="s">
        <v>49</v>
      </c>
      <c r="C94" s="14" t="s">
        <v>551</v>
      </c>
      <c r="D94" s="14" t="s">
        <v>552</v>
      </c>
      <c r="E94" s="14" t="s">
        <v>552</v>
      </c>
      <c r="F94" s="14" t="s">
        <v>553</v>
      </c>
      <c r="G94" s="14" t="s">
        <v>554</v>
      </c>
      <c r="H94" s="15" t="s">
        <v>555</v>
      </c>
      <c r="I94" s="15">
        <v>1</v>
      </c>
      <c r="J94" s="14" t="s">
        <v>554</v>
      </c>
      <c r="K94" s="15">
        <v>1</v>
      </c>
      <c r="L94" s="15">
        <v>200000</v>
      </c>
      <c r="M94" s="15">
        <v>200000</v>
      </c>
      <c r="N94" s="15">
        <v>155</v>
      </c>
      <c r="O94" s="15">
        <v>155</v>
      </c>
      <c r="P94" s="15">
        <v>0</v>
      </c>
      <c r="Q94" s="15">
        <f t="shared" si="15"/>
        <v>46.5</v>
      </c>
      <c r="R94" s="15">
        <f t="shared" si="16"/>
        <v>15.5</v>
      </c>
      <c r="S94" s="15">
        <f t="shared" si="17"/>
        <v>31</v>
      </c>
      <c r="T94" s="15"/>
      <c r="U94" s="15">
        <f t="shared" si="18"/>
        <v>62</v>
      </c>
      <c r="V94" s="23">
        <f t="shared" si="12"/>
        <v>45915</v>
      </c>
      <c r="W94" s="23">
        <f t="shared" si="13"/>
        <v>45915</v>
      </c>
      <c r="X94" s="23">
        <v>45922</v>
      </c>
      <c r="Y94" s="23">
        <f t="shared" si="14"/>
        <v>46286</v>
      </c>
      <c r="Z94" s="24" t="s">
        <v>556</v>
      </c>
      <c r="AA94" s="14" t="str">
        <f>VLOOKUP(Z94,[1]Sheet1!$C$3:$I$195,7,0)</f>
        <v>轮式拖拉机</v>
      </c>
    </row>
    <row r="95" s="3" customFormat="1" customHeight="1" spans="1:27">
      <c r="A95" s="13" t="s">
        <v>14</v>
      </c>
      <c r="B95" s="13" t="s">
        <v>49</v>
      </c>
      <c r="C95" s="14" t="s">
        <v>557</v>
      </c>
      <c r="D95" s="14" t="s">
        <v>558</v>
      </c>
      <c r="E95" s="14" t="s">
        <v>558</v>
      </c>
      <c r="F95" s="14" t="s">
        <v>559</v>
      </c>
      <c r="G95" s="14" t="s">
        <v>560</v>
      </c>
      <c r="H95" s="15" t="s">
        <v>561</v>
      </c>
      <c r="I95" s="15">
        <v>1</v>
      </c>
      <c r="J95" s="14" t="s">
        <v>560</v>
      </c>
      <c r="K95" s="15">
        <v>1</v>
      </c>
      <c r="L95" s="15">
        <v>200000</v>
      </c>
      <c r="M95" s="15">
        <v>200000</v>
      </c>
      <c r="N95" s="15">
        <v>155</v>
      </c>
      <c r="O95" s="15">
        <v>155</v>
      </c>
      <c r="P95" s="15">
        <v>0</v>
      </c>
      <c r="Q95" s="15">
        <f t="shared" si="15"/>
        <v>46.5</v>
      </c>
      <c r="R95" s="15">
        <f t="shared" si="16"/>
        <v>15.5</v>
      </c>
      <c r="S95" s="15">
        <f t="shared" si="17"/>
        <v>31</v>
      </c>
      <c r="T95" s="15"/>
      <c r="U95" s="15">
        <f t="shared" si="18"/>
        <v>62</v>
      </c>
      <c r="V95" s="23">
        <f t="shared" si="12"/>
        <v>45915</v>
      </c>
      <c r="W95" s="23">
        <f t="shared" si="13"/>
        <v>45915</v>
      </c>
      <c r="X95" s="23">
        <v>45922</v>
      </c>
      <c r="Y95" s="23">
        <f t="shared" si="14"/>
        <v>46286</v>
      </c>
      <c r="Z95" s="24" t="s">
        <v>562</v>
      </c>
      <c r="AA95" s="14" t="str">
        <f>VLOOKUP(Z95,[1]Sheet1!$C$3:$I$195,7,0)</f>
        <v>轮式拖拉机</v>
      </c>
    </row>
    <row r="96" s="3" customFormat="1" customHeight="1" spans="1:27">
      <c r="A96" s="13" t="s">
        <v>14</v>
      </c>
      <c r="B96" s="13" t="s">
        <v>49</v>
      </c>
      <c r="C96" s="14" t="s">
        <v>563</v>
      </c>
      <c r="D96" s="14" t="s">
        <v>564</v>
      </c>
      <c r="E96" s="14" t="s">
        <v>564</v>
      </c>
      <c r="F96" s="14" t="s">
        <v>565</v>
      </c>
      <c r="G96" s="14" t="s">
        <v>566</v>
      </c>
      <c r="H96" s="15" t="s">
        <v>567</v>
      </c>
      <c r="I96" s="15">
        <v>1</v>
      </c>
      <c r="J96" s="14" t="s">
        <v>566</v>
      </c>
      <c r="K96" s="15">
        <v>1</v>
      </c>
      <c r="L96" s="15">
        <v>200000</v>
      </c>
      <c r="M96" s="15">
        <v>200000</v>
      </c>
      <c r="N96" s="15">
        <v>155</v>
      </c>
      <c r="O96" s="15">
        <v>155</v>
      </c>
      <c r="P96" s="15">
        <v>0</v>
      </c>
      <c r="Q96" s="15">
        <f t="shared" si="15"/>
        <v>46.5</v>
      </c>
      <c r="R96" s="15">
        <f t="shared" si="16"/>
        <v>15.5</v>
      </c>
      <c r="S96" s="15">
        <f t="shared" si="17"/>
        <v>31</v>
      </c>
      <c r="T96" s="15"/>
      <c r="U96" s="15">
        <f t="shared" si="18"/>
        <v>62</v>
      </c>
      <c r="V96" s="23">
        <f t="shared" si="12"/>
        <v>45915</v>
      </c>
      <c r="W96" s="23">
        <f t="shared" si="13"/>
        <v>45915</v>
      </c>
      <c r="X96" s="23">
        <v>45922</v>
      </c>
      <c r="Y96" s="23">
        <f t="shared" si="14"/>
        <v>46286</v>
      </c>
      <c r="Z96" s="24" t="s">
        <v>568</v>
      </c>
      <c r="AA96" s="14" t="str">
        <f>VLOOKUP(Z96,[1]Sheet1!$C$3:$I$195,7,0)</f>
        <v>轮式拖拉机</v>
      </c>
    </row>
    <row r="97" s="3" customFormat="1" customHeight="1" spans="1:27">
      <c r="A97" s="13" t="s">
        <v>14</v>
      </c>
      <c r="B97" s="13" t="s">
        <v>49</v>
      </c>
      <c r="C97" s="14" t="s">
        <v>569</v>
      </c>
      <c r="D97" s="14" t="s">
        <v>570</v>
      </c>
      <c r="E97" s="14" t="s">
        <v>570</v>
      </c>
      <c r="F97" s="14" t="s">
        <v>369</v>
      </c>
      <c r="G97" s="14" t="s">
        <v>571</v>
      </c>
      <c r="H97" s="15" t="s">
        <v>572</v>
      </c>
      <c r="I97" s="15">
        <v>1</v>
      </c>
      <c r="J97" s="14" t="s">
        <v>571</v>
      </c>
      <c r="K97" s="15">
        <v>1</v>
      </c>
      <c r="L97" s="15">
        <v>200000</v>
      </c>
      <c r="M97" s="15">
        <v>200000</v>
      </c>
      <c r="N97" s="15">
        <v>155</v>
      </c>
      <c r="O97" s="15">
        <v>155</v>
      </c>
      <c r="P97" s="15">
        <v>0</v>
      </c>
      <c r="Q97" s="15">
        <f t="shared" si="15"/>
        <v>46.5</v>
      </c>
      <c r="R97" s="15">
        <f t="shared" si="16"/>
        <v>15.5</v>
      </c>
      <c r="S97" s="15">
        <f t="shared" si="17"/>
        <v>31</v>
      </c>
      <c r="T97" s="15"/>
      <c r="U97" s="15">
        <f t="shared" si="18"/>
        <v>62</v>
      </c>
      <c r="V97" s="23">
        <f t="shared" si="12"/>
        <v>45915</v>
      </c>
      <c r="W97" s="23">
        <f t="shared" si="13"/>
        <v>45915</v>
      </c>
      <c r="X97" s="23">
        <v>45922</v>
      </c>
      <c r="Y97" s="23">
        <f t="shared" si="14"/>
        <v>46286</v>
      </c>
      <c r="Z97" s="24" t="s">
        <v>573</v>
      </c>
      <c r="AA97" s="14" t="str">
        <f>VLOOKUP(Z97,[1]Sheet1!$C$3:$I$195,7,0)</f>
        <v>轮式拖拉机</v>
      </c>
    </row>
    <row r="98" s="3" customFormat="1" customHeight="1" spans="1:27">
      <c r="A98" s="13" t="s">
        <v>14</v>
      </c>
      <c r="B98" s="13" t="s">
        <v>49</v>
      </c>
      <c r="C98" s="14" t="s">
        <v>574</v>
      </c>
      <c r="D98" s="14" t="s">
        <v>575</v>
      </c>
      <c r="E98" s="14" t="s">
        <v>575</v>
      </c>
      <c r="F98" s="14" t="s">
        <v>279</v>
      </c>
      <c r="G98" s="14" t="s">
        <v>576</v>
      </c>
      <c r="H98" s="15" t="s">
        <v>577</v>
      </c>
      <c r="I98" s="15">
        <v>1</v>
      </c>
      <c r="J98" s="14" t="s">
        <v>576</v>
      </c>
      <c r="K98" s="15">
        <v>1</v>
      </c>
      <c r="L98" s="15">
        <v>200000</v>
      </c>
      <c r="M98" s="15">
        <v>200000</v>
      </c>
      <c r="N98" s="15">
        <v>155</v>
      </c>
      <c r="O98" s="15">
        <v>155</v>
      </c>
      <c r="P98" s="15">
        <v>0</v>
      </c>
      <c r="Q98" s="15">
        <f t="shared" si="15"/>
        <v>46.5</v>
      </c>
      <c r="R98" s="15">
        <f t="shared" si="16"/>
        <v>15.5</v>
      </c>
      <c r="S98" s="15">
        <f t="shared" si="17"/>
        <v>31</v>
      </c>
      <c r="T98" s="15"/>
      <c r="U98" s="15">
        <f t="shared" si="18"/>
        <v>62</v>
      </c>
      <c r="V98" s="23">
        <f t="shared" si="12"/>
        <v>45916</v>
      </c>
      <c r="W98" s="23">
        <f t="shared" si="13"/>
        <v>45916</v>
      </c>
      <c r="X98" s="23">
        <v>45923</v>
      </c>
      <c r="Y98" s="23">
        <f t="shared" si="14"/>
        <v>46287</v>
      </c>
      <c r="Z98" s="24" t="s">
        <v>578</v>
      </c>
      <c r="AA98" s="14" t="str">
        <f>VLOOKUP(Z98,[1]Sheet1!$C$3:$I$195,7,0)</f>
        <v>轮式拖拉机</v>
      </c>
    </row>
    <row r="99" s="3" customFormat="1" customHeight="1" spans="1:27">
      <c r="A99" s="13" t="s">
        <v>14</v>
      </c>
      <c r="B99" s="13" t="s">
        <v>49</v>
      </c>
      <c r="C99" s="14" t="s">
        <v>579</v>
      </c>
      <c r="D99" s="14" t="s">
        <v>580</v>
      </c>
      <c r="E99" s="14" t="s">
        <v>580</v>
      </c>
      <c r="F99" s="14" t="s">
        <v>444</v>
      </c>
      <c r="G99" s="14" t="s">
        <v>581</v>
      </c>
      <c r="H99" s="15" t="s">
        <v>582</v>
      </c>
      <c r="I99" s="15">
        <v>1</v>
      </c>
      <c r="J99" s="14" t="s">
        <v>581</v>
      </c>
      <c r="K99" s="15">
        <v>1</v>
      </c>
      <c r="L99" s="15">
        <v>200000</v>
      </c>
      <c r="M99" s="15">
        <v>200000</v>
      </c>
      <c r="N99" s="15">
        <v>155</v>
      </c>
      <c r="O99" s="15">
        <v>155</v>
      </c>
      <c r="P99" s="15">
        <v>0</v>
      </c>
      <c r="Q99" s="15">
        <f t="shared" si="15"/>
        <v>46.5</v>
      </c>
      <c r="R99" s="15">
        <f t="shared" si="16"/>
        <v>15.5</v>
      </c>
      <c r="S99" s="15">
        <f t="shared" si="17"/>
        <v>31</v>
      </c>
      <c r="T99" s="15"/>
      <c r="U99" s="15">
        <f t="shared" si="18"/>
        <v>62</v>
      </c>
      <c r="V99" s="23">
        <f t="shared" si="12"/>
        <v>45916</v>
      </c>
      <c r="W99" s="23">
        <f t="shared" si="13"/>
        <v>45916</v>
      </c>
      <c r="X99" s="23">
        <v>45923</v>
      </c>
      <c r="Y99" s="23">
        <f t="shared" si="14"/>
        <v>46287</v>
      </c>
      <c r="Z99" s="24" t="s">
        <v>583</v>
      </c>
      <c r="AA99" s="14" t="str">
        <f>VLOOKUP(Z99,[1]Sheet1!$C$3:$I$195,7,0)</f>
        <v>轮式拖拉机</v>
      </c>
    </row>
    <row r="100" s="3" customFormat="1" customHeight="1" spans="1:27">
      <c r="A100" s="13" t="s">
        <v>14</v>
      </c>
      <c r="B100" s="13" t="s">
        <v>49</v>
      </c>
      <c r="C100" s="14" t="s">
        <v>584</v>
      </c>
      <c r="D100" s="14" t="s">
        <v>585</v>
      </c>
      <c r="E100" s="14" t="s">
        <v>585</v>
      </c>
      <c r="F100" s="14" t="s">
        <v>100</v>
      </c>
      <c r="G100" s="14" t="s">
        <v>586</v>
      </c>
      <c r="H100" s="15" t="s">
        <v>233</v>
      </c>
      <c r="I100" s="15">
        <v>1</v>
      </c>
      <c r="J100" s="14" t="s">
        <v>586</v>
      </c>
      <c r="K100" s="15">
        <v>1</v>
      </c>
      <c r="L100" s="15">
        <v>200000</v>
      </c>
      <c r="M100" s="15">
        <v>200000</v>
      </c>
      <c r="N100" s="15">
        <v>155</v>
      </c>
      <c r="O100" s="15">
        <v>155</v>
      </c>
      <c r="P100" s="15">
        <v>0</v>
      </c>
      <c r="Q100" s="15">
        <f t="shared" si="15"/>
        <v>46.5</v>
      </c>
      <c r="R100" s="15">
        <f t="shared" si="16"/>
        <v>15.5</v>
      </c>
      <c r="S100" s="15">
        <f t="shared" si="17"/>
        <v>31</v>
      </c>
      <c r="T100" s="15"/>
      <c r="U100" s="15">
        <f t="shared" si="18"/>
        <v>62</v>
      </c>
      <c r="V100" s="23">
        <f t="shared" si="12"/>
        <v>45916</v>
      </c>
      <c r="W100" s="23">
        <f t="shared" si="13"/>
        <v>45916</v>
      </c>
      <c r="X100" s="23">
        <v>45923</v>
      </c>
      <c r="Y100" s="23">
        <f t="shared" si="14"/>
        <v>46287</v>
      </c>
      <c r="Z100" s="24" t="s">
        <v>587</v>
      </c>
      <c r="AA100" s="14" t="str">
        <f>VLOOKUP(Z100,[1]Sheet1!$C$3:$I$195,7,0)</f>
        <v>轮式拖拉机</v>
      </c>
    </row>
    <row r="101" s="3" customFormat="1" customHeight="1" spans="1:27">
      <c r="A101" s="13" t="s">
        <v>14</v>
      </c>
      <c r="B101" s="13" t="s">
        <v>49</v>
      </c>
      <c r="C101" s="14" t="s">
        <v>588</v>
      </c>
      <c r="D101" s="14" t="s">
        <v>589</v>
      </c>
      <c r="E101" s="14" t="s">
        <v>589</v>
      </c>
      <c r="F101" s="14" t="s">
        <v>590</v>
      </c>
      <c r="G101" s="14" t="s">
        <v>591</v>
      </c>
      <c r="H101" s="15" t="s">
        <v>592</v>
      </c>
      <c r="I101" s="15">
        <v>1</v>
      </c>
      <c r="J101" s="14" t="s">
        <v>591</v>
      </c>
      <c r="K101" s="15">
        <v>1</v>
      </c>
      <c r="L101" s="15">
        <v>200000</v>
      </c>
      <c r="M101" s="15">
        <v>200000</v>
      </c>
      <c r="N101" s="15">
        <v>155</v>
      </c>
      <c r="O101" s="15">
        <v>155</v>
      </c>
      <c r="P101" s="15">
        <v>0</v>
      </c>
      <c r="Q101" s="15">
        <f t="shared" si="15"/>
        <v>46.5</v>
      </c>
      <c r="R101" s="15">
        <f t="shared" si="16"/>
        <v>15.5</v>
      </c>
      <c r="S101" s="15">
        <f t="shared" si="17"/>
        <v>31</v>
      </c>
      <c r="T101" s="15"/>
      <c r="U101" s="15">
        <f t="shared" si="18"/>
        <v>62</v>
      </c>
      <c r="V101" s="23">
        <f t="shared" si="12"/>
        <v>45916</v>
      </c>
      <c r="W101" s="23">
        <f t="shared" si="13"/>
        <v>45916</v>
      </c>
      <c r="X101" s="23">
        <v>45923</v>
      </c>
      <c r="Y101" s="23">
        <f t="shared" si="14"/>
        <v>46287</v>
      </c>
      <c r="Z101" s="24" t="s">
        <v>593</v>
      </c>
      <c r="AA101" s="14" t="str">
        <f>VLOOKUP(Z101,[1]Sheet1!$C$3:$I$195,7,0)</f>
        <v>轮式拖拉机</v>
      </c>
    </row>
    <row r="102" s="3" customFormat="1" customHeight="1" spans="1:27">
      <c r="A102" s="13" t="s">
        <v>14</v>
      </c>
      <c r="B102" s="13" t="s">
        <v>49</v>
      </c>
      <c r="C102" s="14" t="s">
        <v>594</v>
      </c>
      <c r="D102" s="14" t="s">
        <v>595</v>
      </c>
      <c r="E102" s="14" t="s">
        <v>595</v>
      </c>
      <c r="F102" s="14" t="s">
        <v>596</v>
      </c>
      <c r="G102" s="14" t="s">
        <v>597</v>
      </c>
      <c r="H102" s="15" t="s">
        <v>349</v>
      </c>
      <c r="I102" s="15">
        <v>1</v>
      </c>
      <c r="J102" s="14" t="s">
        <v>597</v>
      </c>
      <c r="K102" s="15">
        <v>1</v>
      </c>
      <c r="L102" s="15">
        <v>200000</v>
      </c>
      <c r="M102" s="15">
        <v>200000</v>
      </c>
      <c r="N102" s="15">
        <v>155</v>
      </c>
      <c r="O102" s="15">
        <v>155</v>
      </c>
      <c r="P102" s="15">
        <v>0</v>
      </c>
      <c r="Q102" s="15">
        <f t="shared" si="15"/>
        <v>46.5</v>
      </c>
      <c r="R102" s="15">
        <f t="shared" si="16"/>
        <v>15.5</v>
      </c>
      <c r="S102" s="15">
        <f t="shared" si="17"/>
        <v>31</v>
      </c>
      <c r="T102" s="15"/>
      <c r="U102" s="15">
        <f t="shared" si="18"/>
        <v>62</v>
      </c>
      <c r="V102" s="23">
        <f t="shared" si="12"/>
        <v>45916</v>
      </c>
      <c r="W102" s="23">
        <f t="shared" si="13"/>
        <v>45916</v>
      </c>
      <c r="X102" s="23">
        <v>45923</v>
      </c>
      <c r="Y102" s="23">
        <f t="shared" si="14"/>
        <v>46287</v>
      </c>
      <c r="Z102" s="24" t="s">
        <v>598</v>
      </c>
      <c r="AA102" s="14" t="str">
        <f>VLOOKUP(Z102,[1]Sheet1!$C$3:$I$195,7,0)</f>
        <v>轮式拖拉机</v>
      </c>
    </row>
    <row r="103" s="3" customFormat="1" customHeight="1" spans="1:27">
      <c r="A103" s="13" t="s">
        <v>14</v>
      </c>
      <c r="B103" s="13" t="s">
        <v>49</v>
      </c>
      <c r="C103" s="14" t="s">
        <v>599</v>
      </c>
      <c r="D103" s="14" t="s">
        <v>600</v>
      </c>
      <c r="E103" s="14" t="s">
        <v>600</v>
      </c>
      <c r="F103" s="14" t="s">
        <v>601</v>
      </c>
      <c r="G103" s="14" t="s">
        <v>602</v>
      </c>
      <c r="H103" s="15" t="s">
        <v>603</v>
      </c>
      <c r="I103" s="15">
        <v>1</v>
      </c>
      <c r="J103" s="14" t="s">
        <v>602</v>
      </c>
      <c r="K103" s="15">
        <v>1</v>
      </c>
      <c r="L103" s="15">
        <v>200000</v>
      </c>
      <c r="M103" s="15">
        <v>200000</v>
      </c>
      <c r="N103" s="15">
        <v>155</v>
      </c>
      <c r="O103" s="15">
        <v>155</v>
      </c>
      <c r="P103" s="15">
        <v>0</v>
      </c>
      <c r="Q103" s="15">
        <f t="shared" si="15"/>
        <v>46.5</v>
      </c>
      <c r="R103" s="15">
        <f t="shared" si="16"/>
        <v>15.5</v>
      </c>
      <c r="S103" s="15">
        <f t="shared" si="17"/>
        <v>31</v>
      </c>
      <c r="T103" s="15"/>
      <c r="U103" s="15">
        <f t="shared" si="18"/>
        <v>62</v>
      </c>
      <c r="V103" s="23">
        <f t="shared" si="12"/>
        <v>45917</v>
      </c>
      <c r="W103" s="23">
        <f t="shared" si="13"/>
        <v>45917</v>
      </c>
      <c r="X103" s="23">
        <v>45924</v>
      </c>
      <c r="Y103" s="23">
        <f t="shared" si="14"/>
        <v>46288</v>
      </c>
      <c r="Z103" s="24" t="s">
        <v>604</v>
      </c>
      <c r="AA103" s="14" t="str">
        <f>VLOOKUP(Z103,[1]Sheet1!$C$3:$I$195,7,0)</f>
        <v>轮式拖拉机</v>
      </c>
    </row>
    <row r="104" s="3" customFormat="1" customHeight="1" spans="1:27">
      <c r="A104" s="13" t="s">
        <v>14</v>
      </c>
      <c r="B104" s="13" t="s">
        <v>49</v>
      </c>
      <c r="C104" s="14" t="s">
        <v>605</v>
      </c>
      <c r="D104" s="14" t="s">
        <v>606</v>
      </c>
      <c r="E104" s="14" t="s">
        <v>606</v>
      </c>
      <c r="F104" s="14" t="s">
        <v>607</v>
      </c>
      <c r="G104" s="14" t="s">
        <v>608</v>
      </c>
      <c r="H104" s="15" t="s">
        <v>493</v>
      </c>
      <c r="I104" s="15">
        <v>1</v>
      </c>
      <c r="J104" s="14" t="s">
        <v>608</v>
      </c>
      <c r="K104" s="15">
        <v>1</v>
      </c>
      <c r="L104" s="15">
        <v>200000</v>
      </c>
      <c r="M104" s="15">
        <v>200000</v>
      </c>
      <c r="N104" s="15">
        <v>155</v>
      </c>
      <c r="O104" s="15">
        <v>155</v>
      </c>
      <c r="P104" s="15">
        <v>0</v>
      </c>
      <c r="Q104" s="15">
        <f t="shared" si="15"/>
        <v>46.5</v>
      </c>
      <c r="R104" s="15">
        <f t="shared" si="16"/>
        <v>15.5</v>
      </c>
      <c r="S104" s="15">
        <f t="shared" si="17"/>
        <v>31</v>
      </c>
      <c r="T104" s="15"/>
      <c r="U104" s="15">
        <f t="shared" si="18"/>
        <v>62</v>
      </c>
      <c r="V104" s="23">
        <f t="shared" si="12"/>
        <v>45917</v>
      </c>
      <c r="W104" s="23">
        <f t="shared" si="13"/>
        <v>45917</v>
      </c>
      <c r="X104" s="23">
        <v>45924</v>
      </c>
      <c r="Y104" s="23">
        <f t="shared" si="14"/>
        <v>46288</v>
      </c>
      <c r="Z104" s="24" t="s">
        <v>609</v>
      </c>
      <c r="AA104" s="14" t="str">
        <f>VLOOKUP(Z104,[1]Sheet1!$C$3:$I$195,7,0)</f>
        <v>轮式拖拉机</v>
      </c>
    </row>
    <row r="105" s="3" customFormat="1" customHeight="1" spans="1:27">
      <c r="A105" s="13" t="s">
        <v>14</v>
      </c>
      <c r="B105" s="13" t="s">
        <v>49</v>
      </c>
      <c r="C105" s="14" t="s">
        <v>610</v>
      </c>
      <c r="D105" s="14" t="s">
        <v>611</v>
      </c>
      <c r="E105" s="14" t="s">
        <v>611</v>
      </c>
      <c r="F105" s="14" t="s">
        <v>612</v>
      </c>
      <c r="G105" s="14" t="s">
        <v>613</v>
      </c>
      <c r="H105" s="15" t="s">
        <v>614</v>
      </c>
      <c r="I105" s="15">
        <v>1</v>
      </c>
      <c r="J105" s="14" t="s">
        <v>613</v>
      </c>
      <c r="K105" s="15">
        <v>1</v>
      </c>
      <c r="L105" s="15">
        <v>200000</v>
      </c>
      <c r="M105" s="15">
        <v>200000</v>
      </c>
      <c r="N105" s="15">
        <v>155</v>
      </c>
      <c r="O105" s="15">
        <v>155</v>
      </c>
      <c r="P105" s="15">
        <v>0</v>
      </c>
      <c r="Q105" s="15">
        <f t="shared" si="15"/>
        <v>46.5</v>
      </c>
      <c r="R105" s="15">
        <f t="shared" si="16"/>
        <v>15.5</v>
      </c>
      <c r="S105" s="15">
        <f t="shared" si="17"/>
        <v>31</v>
      </c>
      <c r="T105" s="15"/>
      <c r="U105" s="15">
        <f t="shared" si="18"/>
        <v>62</v>
      </c>
      <c r="V105" s="23">
        <f t="shared" si="12"/>
        <v>45917</v>
      </c>
      <c r="W105" s="23">
        <f t="shared" si="13"/>
        <v>45917</v>
      </c>
      <c r="X105" s="23">
        <v>45924</v>
      </c>
      <c r="Y105" s="23">
        <f t="shared" si="14"/>
        <v>46288</v>
      </c>
      <c r="Z105" s="24" t="s">
        <v>615</v>
      </c>
      <c r="AA105" s="14" t="str">
        <f>VLOOKUP(Z105,[1]Sheet1!$C$3:$I$195,7,0)</f>
        <v>轮式拖拉机</v>
      </c>
    </row>
    <row r="106" s="3" customFormat="1" customHeight="1" spans="1:27">
      <c r="A106" s="13" t="s">
        <v>14</v>
      </c>
      <c r="B106" s="13" t="s">
        <v>49</v>
      </c>
      <c r="C106" s="14" t="s">
        <v>616</v>
      </c>
      <c r="D106" s="14" t="s">
        <v>617</v>
      </c>
      <c r="E106" s="14" t="s">
        <v>617</v>
      </c>
      <c r="F106" s="14" t="s">
        <v>618</v>
      </c>
      <c r="G106" s="14" t="s">
        <v>619</v>
      </c>
      <c r="H106" s="15" t="s">
        <v>179</v>
      </c>
      <c r="I106" s="15">
        <v>1</v>
      </c>
      <c r="J106" s="14" t="s">
        <v>619</v>
      </c>
      <c r="K106" s="15">
        <v>1</v>
      </c>
      <c r="L106" s="15">
        <v>200000</v>
      </c>
      <c r="M106" s="15">
        <v>200000</v>
      </c>
      <c r="N106" s="15">
        <v>155</v>
      </c>
      <c r="O106" s="15">
        <v>155</v>
      </c>
      <c r="P106" s="15">
        <v>0</v>
      </c>
      <c r="Q106" s="15">
        <f t="shared" si="15"/>
        <v>46.5</v>
      </c>
      <c r="R106" s="15">
        <f t="shared" si="16"/>
        <v>15.5</v>
      </c>
      <c r="S106" s="15">
        <f t="shared" si="17"/>
        <v>31</v>
      </c>
      <c r="T106" s="15"/>
      <c r="U106" s="15">
        <f t="shared" si="18"/>
        <v>62</v>
      </c>
      <c r="V106" s="23">
        <f t="shared" si="12"/>
        <v>45917</v>
      </c>
      <c r="W106" s="23">
        <f t="shared" si="13"/>
        <v>45917</v>
      </c>
      <c r="X106" s="23">
        <v>45924</v>
      </c>
      <c r="Y106" s="23">
        <f t="shared" si="14"/>
        <v>46288</v>
      </c>
      <c r="Z106" s="24" t="s">
        <v>620</v>
      </c>
      <c r="AA106" s="14" t="str">
        <f>VLOOKUP(Z106,[1]Sheet1!$C$3:$I$195,7,0)</f>
        <v>轮式拖拉机</v>
      </c>
    </row>
    <row r="107" s="3" customFormat="1" customHeight="1" spans="1:27">
      <c r="A107" s="13" t="s">
        <v>14</v>
      </c>
      <c r="B107" s="13" t="s">
        <v>49</v>
      </c>
      <c r="C107" s="14" t="s">
        <v>621</v>
      </c>
      <c r="D107" s="14" t="s">
        <v>622</v>
      </c>
      <c r="E107" s="14" t="s">
        <v>622</v>
      </c>
      <c r="F107" s="14" t="s">
        <v>623</v>
      </c>
      <c r="G107" s="14" t="s">
        <v>624</v>
      </c>
      <c r="H107" s="15" t="s">
        <v>221</v>
      </c>
      <c r="I107" s="15">
        <v>1</v>
      </c>
      <c r="J107" s="14" t="s">
        <v>624</v>
      </c>
      <c r="K107" s="15">
        <v>1</v>
      </c>
      <c r="L107" s="15">
        <v>200000</v>
      </c>
      <c r="M107" s="15">
        <v>200000</v>
      </c>
      <c r="N107" s="15">
        <v>155</v>
      </c>
      <c r="O107" s="15">
        <v>155</v>
      </c>
      <c r="P107" s="15">
        <v>0</v>
      </c>
      <c r="Q107" s="15">
        <f t="shared" si="15"/>
        <v>46.5</v>
      </c>
      <c r="R107" s="15">
        <f t="shared" si="16"/>
        <v>15.5</v>
      </c>
      <c r="S107" s="15">
        <f t="shared" si="17"/>
        <v>31</v>
      </c>
      <c r="T107" s="15"/>
      <c r="U107" s="15">
        <f t="shared" si="18"/>
        <v>62</v>
      </c>
      <c r="V107" s="23">
        <f t="shared" si="12"/>
        <v>45917</v>
      </c>
      <c r="W107" s="23">
        <f t="shared" si="13"/>
        <v>45917</v>
      </c>
      <c r="X107" s="23">
        <v>45924</v>
      </c>
      <c r="Y107" s="23">
        <f t="shared" si="14"/>
        <v>46288</v>
      </c>
      <c r="Z107" s="24" t="s">
        <v>625</v>
      </c>
      <c r="AA107" s="14" t="str">
        <f>VLOOKUP(Z107,[1]Sheet1!$C$3:$I$195,7,0)</f>
        <v>轮式拖拉机</v>
      </c>
    </row>
    <row r="108" s="3" customFormat="1" customHeight="1" spans="1:27">
      <c r="A108" s="13" t="s">
        <v>14</v>
      </c>
      <c r="B108" s="13" t="s">
        <v>49</v>
      </c>
      <c r="C108" s="14" t="s">
        <v>626</v>
      </c>
      <c r="D108" s="14" t="s">
        <v>627</v>
      </c>
      <c r="E108" s="14" t="s">
        <v>627</v>
      </c>
      <c r="F108" s="14" t="s">
        <v>628</v>
      </c>
      <c r="G108" s="14" t="s">
        <v>629</v>
      </c>
      <c r="H108" s="15" t="s">
        <v>630</v>
      </c>
      <c r="I108" s="15">
        <v>1</v>
      </c>
      <c r="J108" s="14" t="s">
        <v>629</v>
      </c>
      <c r="K108" s="15">
        <v>1</v>
      </c>
      <c r="L108" s="15">
        <v>200000</v>
      </c>
      <c r="M108" s="15">
        <v>200000</v>
      </c>
      <c r="N108" s="15">
        <v>155</v>
      </c>
      <c r="O108" s="15">
        <v>155</v>
      </c>
      <c r="P108" s="15">
        <v>0</v>
      </c>
      <c r="Q108" s="15">
        <f t="shared" si="15"/>
        <v>46.5</v>
      </c>
      <c r="R108" s="15">
        <f t="shared" si="16"/>
        <v>15.5</v>
      </c>
      <c r="S108" s="15">
        <f t="shared" si="17"/>
        <v>31</v>
      </c>
      <c r="T108" s="15"/>
      <c r="U108" s="15">
        <f t="shared" si="18"/>
        <v>62</v>
      </c>
      <c r="V108" s="23">
        <f t="shared" si="12"/>
        <v>45918</v>
      </c>
      <c r="W108" s="23">
        <f t="shared" si="13"/>
        <v>45918</v>
      </c>
      <c r="X108" s="23">
        <v>45925</v>
      </c>
      <c r="Y108" s="23">
        <f t="shared" si="14"/>
        <v>46289</v>
      </c>
      <c r="Z108" s="24" t="s">
        <v>631</v>
      </c>
      <c r="AA108" s="14" t="str">
        <f>VLOOKUP(Z108,[1]Sheet1!$C$3:$I$195,7,0)</f>
        <v>轮式拖拉机</v>
      </c>
    </row>
    <row r="109" s="3" customFormat="1" customHeight="1" spans="1:27">
      <c r="A109" s="13" t="s">
        <v>14</v>
      </c>
      <c r="B109" s="13" t="s">
        <v>49</v>
      </c>
      <c r="C109" s="14" t="s">
        <v>632</v>
      </c>
      <c r="D109" s="14" t="s">
        <v>633</v>
      </c>
      <c r="E109" s="14" t="s">
        <v>633</v>
      </c>
      <c r="F109" s="14" t="s">
        <v>634</v>
      </c>
      <c r="G109" s="14" t="s">
        <v>364</v>
      </c>
      <c r="H109" s="15" t="s">
        <v>635</v>
      </c>
      <c r="I109" s="15">
        <v>1</v>
      </c>
      <c r="J109" s="14" t="s">
        <v>364</v>
      </c>
      <c r="K109" s="15">
        <v>1</v>
      </c>
      <c r="L109" s="15">
        <v>200000</v>
      </c>
      <c r="M109" s="15">
        <v>200000</v>
      </c>
      <c r="N109" s="15">
        <v>155</v>
      </c>
      <c r="O109" s="15">
        <v>155</v>
      </c>
      <c r="P109" s="15">
        <v>0</v>
      </c>
      <c r="Q109" s="15">
        <f t="shared" si="15"/>
        <v>46.5</v>
      </c>
      <c r="R109" s="15">
        <f t="shared" si="16"/>
        <v>15.5</v>
      </c>
      <c r="S109" s="15">
        <f t="shared" si="17"/>
        <v>31</v>
      </c>
      <c r="T109" s="15"/>
      <c r="U109" s="15">
        <f t="shared" si="18"/>
        <v>62</v>
      </c>
      <c r="V109" s="23">
        <f t="shared" si="12"/>
        <v>45918</v>
      </c>
      <c r="W109" s="23">
        <f t="shared" si="13"/>
        <v>45918</v>
      </c>
      <c r="X109" s="23">
        <v>45925</v>
      </c>
      <c r="Y109" s="23">
        <f t="shared" si="14"/>
        <v>46289</v>
      </c>
      <c r="Z109" s="24" t="s">
        <v>636</v>
      </c>
      <c r="AA109" s="14" t="str">
        <f>VLOOKUP(Z109,[1]Sheet1!$C$3:$I$195,7,0)</f>
        <v>轮式拖拉机</v>
      </c>
    </row>
    <row r="110" s="3" customFormat="1" customHeight="1" spans="1:27">
      <c r="A110" s="13" t="s">
        <v>14</v>
      </c>
      <c r="B110" s="13" t="s">
        <v>49</v>
      </c>
      <c r="C110" s="14" t="s">
        <v>637</v>
      </c>
      <c r="D110" s="14" t="s">
        <v>638</v>
      </c>
      <c r="E110" s="14" t="s">
        <v>638</v>
      </c>
      <c r="F110" s="14" t="s">
        <v>639</v>
      </c>
      <c r="G110" s="14" t="s">
        <v>640</v>
      </c>
      <c r="H110" s="15" t="s">
        <v>641</v>
      </c>
      <c r="I110" s="15">
        <v>1</v>
      </c>
      <c r="J110" s="14" t="s">
        <v>640</v>
      </c>
      <c r="K110" s="15">
        <v>1</v>
      </c>
      <c r="L110" s="15">
        <v>200000</v>
      </c>
      <c r="M110" s="15">
        <v>200000</v>
      </c>
      <c r="N110" s="15">
        <v>155</v>
      </c>
      <c r="O110" s="15">
        <v>155</v>
      </c>
      <c r="P110" s="15">
        <v>0</v>
      </c>
      <c r="Q110" s="15">
        <f t="shared" si="15"/>
        <v>46.5</v>
      </c>
      <c r="R110" s="15">
        <f t="shared" si="16"/>
        <v>15.5</v>
      </c>
      <c r="S110" s="15">
        <f t="shared" si="17"/>
        <v>31</v>
      </c>
      <c r="T110" s="15"/>
      <c r="U110" s="15">
        <f t="shared" si="18"/>
        <v>62</v>
      </c>
      <c r="V110" s="23">
        <f t="shared" si="12"/>
        <v>45918</v>
      </c>
      <c r="W110" s="23">
        <f t="shared" si="13"/>
        <v>45918</v>
      </c>
      <c r="X110" s="23">
        <v>45925</v>
      </c>
      <c r="Y110" s="23">
        <f t="shared" si="14"/>
        <v>46289</v>
      </c>
      <c r="Z110" s="24" t="s">
        <v>642</v>
      </c>
      <c r="AA110" s="14" t="str">
        <f>VLOOKUP(Z110,[1]Sheet1!$C$3:$I$195,7,0)</f>
        <v>轮式拖拉机</v>
      </c>
    </row>
    <row r="111" s="3" customFormat="1" customHeight="1" spans="1:27">
      <c r="A111" s="13" t="s">
        <v>14</v>
      </c>
      <c r="B111" s="13" t="s">
        <v>49</v>
      </c>
      <c r="C111" s="14" t="s">
        <v>643</v>
      </c>
      <c r="D111" s="14" t="s">
        <v>638</v>
      </c>
      <c r="E111" s="14" t="s">
        <v>638</v>
      </c>
      <c r="F111" s="14" t="s">
        <v>639</v>
      </c>
      <c r="G111" s="14" t="s">
        <v>640</v>
      </c>
      <c r="H111" s="15" t="s">
        <v>641</v>
      </c>
      <c r="I111" s="15">
        <v>1</v>
      </c>
      <c r="J111" s="14" t="s">
        <v>640</v>
      </c>
      <c r="K111" s="15">
        <v>1</v>
      </c>
      <c r="L111" s="15">
        <v>200000</v>
      </c>
      <c r="M111" s="15">
        <v>200000</v>
      </c>
      <c r="N111" s="15">
        <v>155</v>
      </c>
      <c r="O111" s="15">
        <v>155</v>
      </c>
      <c r="P111" s="15">
        <v>0</v>
      </c>
      <c r="Q111" s="15">
        <f t="shared" si="15"/>
        <v>46.5</v>
      </c>
      <c r="R111" s="15">
        <f t="shared" si="16"/>
        <v>15.5</v>
      </c>
      <c r="S111" s="15">
        <f t="shared" si="17"/>
        <v>31</v>
      </c>
      <c r="T111" s="15"/>
      <c r="U111" s="15">
        <f t="shared" si="18"/>
        <v>62</v>
      </c>
      <c r="V111" s="23">
        <f t="shared" si="12"/>
        <v>45918</v>
      </c>
      <c r="W111" s="23">
        <f t="shared" si="13"/>
        <v>45918</v>
      </c>
      <c r="X111" s="23">
        <v>45925</v>
      </c>
      <c r="Y111" s="23">
        <f t="shared" si="14"/>
        <v>46289</v>
      </c>
      <c r="Z111" s="24" t="s">
        <v>644</v>
      </c>
      <c r="AA111" s="14" t="str">
        <f>VLOOKUP(Z111,[1]Sheet1!$C$3:$I$195,7,0)</f>
        <v>轮式拖拉机</v>
      </c>
    </row>
    <row r="112" s="3" customFormat="1" customHeight="1" spans="1:27">
      <c r="A112" s="13" t="s">
        <v>14</v>
      </c>
      <c r="B112" s="13" t="s">
        <v>49</v>
      </c>
      <c r="C112" s="14" t="s">
        <v>645</v>
      </c>
      <c r="D112" s="14" t="s">
        <v>646</v>
      </c>
      <c r="E112" s="14" t="s">
        <v>646</v>
      </c>
      <c r="F112" s="14" t="s">
        <v>112</v>
      </c>
      <c r="G112" s="14" t="s">
        <v>647</v>
      </c>
      <c r="H112" s="15" t="s">
        <v>648</v>
      </c>
      <c r="I112" s="15">
        <v>1</v>
      </c>
      <c r="J112" s="14" t="s">
        <v>647</v>
      </c>
      <c r="K112" s="15">
        <v>1</v>
      </c>
      <c r="L112" s="15">
        <v>200000</v>
      </c>
      <c r="M112" s="15">
        <v>200000</v>
      </c>
      <c r="N112" s="15">
        <v>155</v>
      </c>
      <c r="O112" s="15">
        <v>155</v>
      </c>
      <c r="P112" s="15">
        <v>0</v>
      </c>
      <c r="Q112" s="15">
        <f t="shared" si="15"/>
        <v>46.5</v>
      </c>
      <c r="R112" s="15">
        <f t="shared" si="16"/>
        <v>15.5</v>
      </c>
      <c r="S112" s="15">
        <f t="shared" si="17"/>
        <v>31</v>
      </c>
      <c r="T112" s="15"/>
      <c r="U112" s="15">
        <f t="shared" si="18"/>
        <v>62</v>
      </c>
      <c r="V112" s="23">
        <f t="shared" si="12"/>
        <v>45918</v>
      </c>
      <c r="W112" s="23">
        <f t="shared" si="13"/>
        <v>45918</v>
      </c>
      <c r="X112" s="23">
        <v>45925</v>
      </c>
      <c r="Y112" s="23">
        <f t="shared" si="14"/>
        <v>46289</v>
      </c>
      <c r="Z112" s="24" t="s">
        <v>649</v>
      </c>
      <c r="AA112" s="14" t="str">
        <f>VLOOKUP(Z112,[1]Sheet1!$C$3:$I$195,7,0)</f>
        <v>轮式拖拉机</v>
      </c>
    </row>
    <row r="113" s="3" customFormat="1" customHeight="1" spans="1:27">
      <c r="A113" s="13" t="s">
        <v>14</v>
      </c>
      <c r="B113" s="13" t="s">
        <v>49</v>
      </c>
      <c r="C113" s="14" t="s">
        <v>650</v>
      </c>
      <c r="D113" s="14" t="s">
        <v>651</v>
      </c>
      <c r="E113" s="14" t="s">
        <v>651</v>
      </c>
      <c r="F113" s="14" t="s">
        <v>652</v>
      </c>
      <c r="G113" s="14" t="s">
        <v>653</v>
      </c>
      <c r="H113" s="15" t="s">
        <v>310</v>
      </c>
      <c r="I113" s="15">
        <v>1</v>
      </c>
      <c r="J113" s="14" t="s">
        <v>653</v>
      </c>
      <c r="K113" s="15">
        <v>1</v>
      </c>
      <c r="L113" s="15">
        <v>200000</v>
      </c>
      <c r="M113" s="15">
        <v>200000</v>
      </c>
      <c r="N113" s="15">
        <v>155</v>
      </c>
      <c r="O113" s="15">
        <v>155</v>
      </c>
      <c r="P113" s="15">
        <v>0</v>
      </c>
      <c r="Q113" s="15">
        <f t="shared" si="15"/>
        <v>46.5</v>
      </c>
      <c r="R113" s="15">
        <f t="shared" si="16"/>
        <v>15.5</v>
      </c>
      <c r="S113" s="15">
        <f t="shared" si="17"/>
        <v>31</v>
      </c>
      <c r="T113" s="15"/>
      <c r="U113" s="15">
        <f t="shared" si="18"/>
        <v>62</v>
      </c>
      <c r="V113" s="23">
        <f t="shared" si="12"/>
        <v>45918</v>
      </c>
      <c r="W113" s="23">
        <f t="shared" si="13"/>
        <v>45918</v>
      </c>
      <c r="X113" s="23">
        <v>45925</v>
      </c>
      <c r="Y113" s="23">
        <f t="shared" si="14"/>
        <v>46289</v>
      </c>
      <c r="Z113" s="24" t="s">
        <v>654</v>
      </c>
      <c r="AA113" s="14" t="str">
        <f>VLOOKUP(Z113,[1]Sheet1!$C$3:$I$195,7,0)</f>
        <v>轮式拖拉机</v>
      </c>
    </row>
    <row r="114" s="3" customFormat="1" customHeight="1" spans="1:27">
      <c r="A114" s="13" t="s">
        <v>14</v>
      </c>
      <c r="B114" s="13" t="s">
        <v>49</v>
      </c>
      <c r="C114" s="14" t="s">
        <v>655</v>
      </c>
      <c r="D114" s="14" t="s">
        <v>656</v>
      </c>
      <c r="E114" s="14" t="s">
        <v>656</v>
      </c>
      <c r="F114" s="14" t="s">
        <v>657</v>
      </c>
      <c r="G114" s="14" t="s">
        <v>658</v>
      </c>
      <c r="H114" s="15" t="s">
        <v>659</v>
      </c>
      <c r="I114" s="15">
        <v>1</v>
      </c>
      <c r="J114" s="14" t="s">
        <v>658</v>
      </c>
      <c r="K114" s="15">
        <v>1</v>
      </c>
      <c r="L114" s="15">
        <v>200000</v>
      </c>
      <c r="M114" s="15">
        <v>200000</v>
      </c>
      <c r="N114" s="15">
        <v>155</v>
      </c>
      <c r="O114" s="15">
        <v>155</v>
      </c>
      <c r="P114" s="15">
        <v>0</v>
      </c>
      <c r="Q114" s="15">
        <f t="shared" si="15"/>
        <v>46.5</v>
      </c>
      <c r="R114" s="15">
        <f t="shared" si="16"/>
        <v>15.5</v>
      </c>
      <c r="S114" s="15">
        <f t="shared" si="17"/>
        <v>31</v>
      </c>
      <c r="T114" s="15"/>
      <c r="U114" s="15">
        <f t="shared" si="18"/>
        <v>62</v>
      </c>
      <c r="V114" s="23">
        <f t="shared" si="12"/>
        <v>45918</v>
      </c>
      <c r="W114" s="23">
        <f t="shared" si="13"/>
        <v>45918</v>
      </c>
      <c r="X114" s="23">
        <v>45925</v>
      </c>
      <c r="Y114" s="23">
        <f t="shared" si="14"/>
        <v>46289</v>
      </c>
      <c r="Z114" s="24" t="s">
        <v>660</v>
      </c>
      <c r="AA114" s="14" t="str">
        <f>VLOOKUP(Z114,[1]Sheet1!$C$3:$I$195,7,0)</f>
        <v>轮式拖拉机</v>
      </c>
    </row>
    <row r="115" s="3" customFormat="1" customHeight="1" spans="1:27">
      <c r="A115" s="13" t="s">
        <v>14</v>
      </c>
      <c r="B115" s="13" t="s">
        <v>49</v>
      </c>
      <c r="C115" s="14" t="s">
        <v>661</v>
      </c>
      <c r="D115" s="14" t="s">
        <v>662</v>
      </c>
      <c r="E115" s="14" t="s">
        <v>662</v>
      </c>
      <c r="F115" s="14" t="s">
        <v>663</v>
      </c>
      <c r="G115" s="14" t="s">
        <v>664</v>
      </c>
      <c r="H115" s="15" t="s">
        <v>54</v>
      </c>
      <c r="I115" s="15">
        <v>1</v>
      </c>
      <c r="J115" s="14" t="s">
        <v>664</v>
      </c>
      <c r="K115" s="15">
        <v>1</v>
      </c>
      <c r="L115" s="15">
        <v>200000</v>
      </c>
      <c r="M115" s="15">
        <v>200000</v>
      </c>
      <c r="N115" s="15">
        <v>155</v>
      </c>
      <c r="O115" s="15">
        <v>155</v>
      </c>
      <c r="P115" s="15">
        <v>0</v>
      </c>
      <c r="Q115" s="15">
        <f t="shared" si="15"/>
        <v>46.5</v>
      </c>
      <c r="R115" s="15">
        <f t="shared" si="16"/>
        <v>15.5</v>
      </c>
      <c r="S115" s="15">
        <f t="shared" si="17"/>
        <v>31</v>
      </c>
      <c r="T115" s="15"/>
      <c r="U115" s="15">
        <f t="shared" si="18"/>
        <v>62</v>
      </c>
      <c r="V115" s="23">
        <f t="shared" si="12"/>
        <v>45918</v>
      </c>
      <c r="W115" s="23">
        <f t="shared" si="13"/>
        <v>45918</v>
      </c>
      <c r="X115" s="23">
        <v>45925</v>
      </c>
      <c r="Y115" s="23">
        <f t="shared" si="14"/>
        <v>46289</v>
      </c>
      <c r="Z115" s="24" t="s">
        <v>665</v>
      </c>
      <c r="AA115" s="14" t="str">
        <f>VLOOKUP(Z115,[1]Sheet1!$C$3:$I$195,7,0)</f>
        <v>轮式拖拉机</v>
      </c>
    </row>
    <row r="116" s="3" customFormat="1" customHeight="1" spans="1:27">
      <c r="A116" s="13" t="s">
        <v>14</v>
      </c>
      <c r="B116" s="13" t="s">
        <v>49</v>
      </c>
      <c r="C116" s="14" t="s">
        <v>666</v>
      </c>
      <c r="D116" s="14" t="s">
        <v>667</v>
      </c>
      <c r="E116" s="14" t="s">
        <v>667</v>
      </c>
      <c r="F116" s="14" t="s">
        <v>668</v>
      </c>
      <c r="G116" s="14" t="s">
        <v>669</v>
      </c>
      <c r="H116" s="15" t="s">
        <v>670</v>
      </c>
      <c r="I116" s="15">
        <v>1</v>
      </c>
      <c r="J116" s="14" t="s">
        <v>669</v>
      </c>
      <c r="K116" s="15">
        <v>1</v>
      </c>
      <c r="L116" s="15">
        <v>200000</v>
      </c>
      <c r="M116" s="15">
        <v>200000</v>
      </c>
      <c r="N116" s="15">
        <v>155</v>
      </c>
      <c r="O116" s="15">
        <v>155</v>
      </c>
      <c r="P116" s="15">
        <v>0</v>
      </c>
      <c r="Q116" s="15">
        <f t="shared" si="15"/>
        <v>46.5</v>
      </c>
      <c r="R116" s="15">
        <f t="shared" si="16"/>
        <v>15.5</v>
      </c>
      <c r="S116" s="15">
        <f t="shared" si="17"/>
        <v>31</v>
      </c>
      <c r="T116" s="15"/>
      <c r="U116" s="15">
        <f t="shared" si="18"/>
        <v>62</v>
      </c>
      <c r="V116" s="23">
        <f t="shared" si="12"/>
        <v>45918</v>
      </c>
      <c r="W116" s="23">
        <f t="shared" si="13"/>
        <v>45918</v>
      </c>
      <c r="X116" s="23">
        <v>45925</v>
      </c>
      <c r="Y116" s="23">
        <f t="shared" si="14"/>
        <v>46289</v>
      </c>
      <c r="Z116" s="24" t="s">
        <v>671</v>
      </c>
      <c r="AA116" s="14" t="str">
        <f>VLOOKUP(Z116,[1]Sheet1!$C$3:$I$195,7,0)</f>
        <v>轮式拖拉机</v>
      </c>
    </row>
    <row r="117" s="3" customFormat="1" customHeight="1" spans="1:27">
      <c r="A117" s="13" t="s">
        <v>14</v>
      </c>
      <c r="B117" s="13" t="s">
        <v>49</v>
      </c>
      <c r="C117" s="14" t="s">
        <v>672</v>
      </c>
      <c r="D117" s="14" t="s">
        <v>673</v>
      </c>
      <c r="E117" s="14" t="s">
        <v>673</v>
      </c>
      <c r="F117" s="14" t="s">
        <v>674</v>
      </c>
      <c r="G117" s="14" t="s">
        <v>675</v>
      </c>
      <c r="H117" s="15" t="s">
        <v>676</v>
      </c>
      <c r="I117" s="15">
        <v>1</v>
      </c>
      <c r="J117" s="14" t="s">
        <v>675</v>
      </c>
      <c r="K117" s="15">
        <v>1</v>
      </c>
      <c r="L117" s="15">
        <v>200000</v>
      </c>
      <c r="M117" s="15">
        <v>200000</v>
      </c>
      <c r="N117" s="15">
        <v>155</v>
      </c>
      <c r="O117" s="15">
        <v>155</v>
      </c>
      <c r="P117" s="15">
        <v>0</v>
      </c>
      <c r="Q117" s="15">
        <f t="shared" si="15"/>
        <v>46.5</v>
      </c>
      <c r="R117" s="15">
        <f t="shared" si="16"/>
        <v>15.5</v>
      </c>
      <c r="S117" s="15">
        <f t="shared" si="17"/>
        <v>31</v>
      </c>
      <c r="T117" s="15"/>
      <c r="U117" s="15">
        <f t="shared" si="18"/>
        <v>62</v>
      </c>
      <c r="V117" s="23">
        <f t="shared" si="12"/>
        <v>45918</v>
      </c>
      <c r="W117" s="23">
        <f t="shared" si="13"/>
        <v>45918</v>
      </c>
      <c r="X117" s="23">
        <v>45925</v>
      </c>
      <c r="Y117" s="23">
        <f t="shared" si="14"/>
        <v>46289</v>
      </c>
      <c r="Z117" s="24" t="s">
        <v>677</v>
      </c>
      <c r="AA117" s="14" t="str">
        <f>VLOOKUP(Z117,[1]Sheet1!$C$3:$I$195,7,0)</f>
        <v>轮式拖拉机</v>
      </c>
    </row>
    <row r="118" s="3" customFormat="1" customHeight="1" spans="1:27">
      <c r="A118" s="13" t="s">
        <v>14</v>
      </c>
      <c r="B118" s="13" t="s">
        <v>49</v>
      </c>
      <c r="C118" s="14" t="s">
        <v>678</v>
      </c>
      <c r="D118" s="14" t="s">
        <v>679</v>
      </c>
      <c r="E118" s="14" t="s">
        <v>679</v>
      </c>
      <c r="F118" s="14" t="s">
        <v>680</v>
      </c>
      <c r="G118" s="14" t="s">
        <v>681</v>
      </c>
      <c r="H118" s="15" t="s">
        <v>682</v>
      </c>
      <c r="I118" s="15">
        <v>1</v>
      </c>
      <c r="J118" s="14" t="s">
        <v>681</v>
      </c>
      <c r="K118" s="15">
        <v>1</v>
      </c>
      <c r="L118" s="15">
        <v>200000</v>
      </c>
      <c r="M118" s="15">
        <v>200000</v>
      </c>
      <c r="N118" s="15">
        <v>155</v>
      </c>
      <c r="O118" s="15">
        <v>155</v>
      </c>
      <c r="P118" s="15">
        <v>0</v>
      </c>
      <c r="Q118" s="15">
        <f t="shared" si="15"/>
        <v>46.5</v>
      </c>
      <c r="R118" s="15">
        <f t="shared" si="16"/>
        <v>15.5</v>
      </c>
      <c r="S118" s="15">
        <f t="shared" si="17"/>
        <v>31</v>
      </c>
      <c r="T118" s="15"/>
      <c r="U118" s="15">
        <f t="shared" si="18"/>
        <v>62</v>
      </c>
      <c r="V118" s="23">
        <f t="shared" si="12"/>
        <v>45918</v>
      </c>
      <c r="W118" s="23">
        <f t="shared" si="13"/>
        <v>45918</v>
      </c>
      <c r="X118" s="23">
        <v>45925</v>
      </c>
      <c r="Y118" s="23">
        <f t="shared" si="14"/>
        <v>46289</v>
      </c>
      <c r="Z118" s="24" t="s">
        <v>683</v>
      </c>
      <c r="AA118" s="14" t="str">
        <f>VLOOKUP(Z118,[1]Sheet1!$C$3:$I$195,7,0)</f>
        <v>轮式拖拉机</v>
      </c>
    </row>
    <row r="119" s="3" customFormat="1" customHeight="1" spans="1:27">
      <c r="A119" s="13" t="s">
        <v>14</v>
      </c>
      <c r="B119" s="13" t="s">
        <v>49</v>
      </c>
      <c r="C119" s="14" t="s">
        <v>684</v>
      </c>
      <c r="D119" s="14" t="s">
        <v>685</v>
      </c>
      <c r="E119" s="14" t="s">
        <v>685</v>
      </c>
      <c r="F119" s="14" t="s">
        <v>147</v>
      </c>
      <c r="G119" s="14" t="s">
        <v>686</v>
      </c>
      <c r="H119" s="15" t="s">
        <v>687</v>
      </c>
      <c r="I119" s="15">
        <v>1</v>
      </c>
      <c r="J119" s="14" t="s">
        <v>686</v>
      </c>
      <c r="K119" s="15">
        <v>1</v>
      </c>
      <c r="L119" s="15">
        <v>200000</v>
      </c>
      <c r="M119" s="15">
        <v>200000</v>
      </c>
      <c r="N119" s="15">
        <v>155</v>
      </c>
      <c r="O119" s="15">
        <v>155</v>
      </c>
      <c r="P119" s="15">
        <v>0</v>
      </c>
      <c r="Q119" s="15">
        <f t="shared" si="15"/>
        <v>46.5</v>
      </c>
      <c r="R119" s="15">
        <f t="shared" si="16"/>
        <v>15.5</v>
      </c>
      <c r="S119" s="15">
        <f t="shared" si="17"/>
        <v>31</v>
      </c>
      <c r="T119" s="15"/>
      <c r="U119" s="15">
        <f t="shared" si="18"/>
        <v>62</v>
      </c>
      <c r="V119" s="23">
        <f t="shared" si="12"/>
        <v>45921</v>
      </c>
      <c r="W119" s="23">
        <f t="shared" si="13"/>
        <v>45921</v>
      </c>
      <c r="X119" s="23">
        <v>45928</v>
      </c>
      <c r="Y119" s="23">
        <f t="shared" si="14"/>
        <v>46292</v>
      </c>
      <c r="Z119" s="24" t="s">
        <v>688</v>
      </c>
      <c r="AA119" s="14" t="str">
        <f>VLOOKUP(Z119,[1]Sheet1!$C$3:$I$195,7,0)</f>
        <v>轮式拖拉机</v>
      </c>
    </row>
    <row r="120" s="3" customFormat="1" customHeight="1" spans="1:27">
      <c r="A120" s="13" t="s">
        <v>14</v>
      </c>
      <c r="B120" s="13" t="s">
        <v>49</v>
      </c>
      <c r="C120" s="14" t="s">
        <v>689</v>
      </c>
      <c r="D120" s="14" t="s">
        <v>690</v>
      </c>
      <c r="E120" s="14" t="s">
        <v>690</v>
      </c>
      <c r="F120" s="14" t="s">
        <v>147</v>
      </c>
      <c r="G120" s="14" t="s">
        <v>691</v>
      </c>
      <c r="H120" s="15" t="s">
        <v>692</v>
      </c>
      <c r="I120" s="15">
        <v>1</v>
      </c>
      <c r="J120" s="14" t="s">
        <v>691</v>
      </c>
      <c r="K120" s="15">
        <v>1</v>
      </c>
      <c r="L120" s="15">
        <v>200000</v>
      </c>
      <c r="M120" s="15">
        <v>200000</v>
      </c>
      <c r="N120" s="15">
        <v>155</v>
      </c>
      <c r="O120" s="15">
        <v>155</v>
      </c>
      <c r="P120" s="15">
        <v>0</v>
      </c>
      <c r="Q120" s="15">
        <f t="shared" si="15"/>
        <v>46.5</v>
      </c>
      <c r="R120" s="15">
        <f t="shared" si="16"/>
        <v>15.5</v>
      </c>
      <c r="S120" s="15">
        <f t="shared" si="17"/>
        <v>31</v>
      </c>
      <c r="T120" s="15"/>
      <c r="U120" s="15">
        <f t="shared" si="18"/>
        <v>62</v>
      </c>
      <c r="V120" s="23">
        <f t="shared" si="12"/>
        <v>45923</v>
      </c>
      <c r="W120" s="23">
        <f t="shared" si="13"/>
        <v>45923</v>
      </c>
      <c r="X120" s="23">
        <v>45930</v>
      </c>
      <c r="Y120" s="23">
        <f t="shared" si="14"/>
        <v>46294</v>
      </c>
      <c r="Z120" s="24" t="s">
        <v>693</v>
      </c>
      <c r="AA120" s="14" t="str">
        <f>VLOOKUP(Z120,[1]Sheet1!$C$3:$I$195,7,0)</f>
        <v>轮式拖拉机</v>
      </c>
    </row>
    <row r="121" s="3" customFormat="1" customHeight="1" spans="1:27">
      <c r="A121" s="13" t="s">
        <v>14</v>
      </c>
      <c r="B121" s="13" t="s">
        <v>49</v>
      </c>
      <c r="C121" s="14" t="s">
        <v>694</v>
      </c>
      <c r="D121" s="14" t="s">
        <v>695</v>
      </c>
      <c r="E121" s="14" t="s">
        <v>695</v>
      </c>
      <c r="F121" s="14" t="s">
        <v>696</v>
      </c>
      <c r="G121" s="14" t="s">
        <v>697</v>
      </c>
      <c r="H121" s="15" t="s">
        <v>698</v>
      </c>
      <c r="I121" s="15">
        <v>1</v>
      </c>
      <c r="J121" s="14" t="s">
        <v>697</v>
      </c>
      <c r="K121" s="15">
        <v>1</v>
      </c>
      <c r="L121" s="15">
        <v>200000</v>
      </c>
      <c r="M121" s="15">
        <v>200000</v>
      </c>
      <c r="N121" s="15">
        <v>155</v>
      </c>
      <c r="O121" s="15">
        <v>155</v>
      </c>
      <c r="P121" s="15">
        <v>0</v>
      </c>
      <c r="Q121" s="15">
        <f t="shared" si="15"/>
        <v>46.5</v>
      </c>
      <c r="R121" s="15">
        <f t="shared" si="16"/>
        <v>15.5</v>
      </c>
      <c r="S121" s="15">
        <f t="shared" si="17"/>
        <v>31</v>
      </c>
      <c r="T121" s="15"/>
      <c r="U121" s="15">
        <f t="shared" si="18"/>
        <v>62</v>
      </c>
      <c r="V121" s="23">
        <f t="shared" si="12"/>
        <v>45923</v>
      </c>
      <c r="W121" s="23">
        <f t="shared" si="13"/>
        <v>45923</v>
      </c>
      <c r="X121" s="23">
        <v>45930</v>
      </c>
      <c r="Y121" s="23">
        <f t="shared" si="14"/>
        <v>46294</v>
      </c>
      <c r="Z121" s="24" t="s">
        <v>699</v>
      </c>
      <c r="AA121" s="14" t="str">
        <f>VLOOKUP(Z121,[1]Sheet1!$C$3:$I$195,7,0)</f>
        <v>轮式拖拉机</v>
      </c>
    </row>
    <row r="122" s="3" customFormat="1" customHeight="1" spans="1:27">
      <c r="A122" s="13" t="s">
        <v>14</v>
      </c>
      <c r="B122" s="13" t="s">
        <v>49</v>
      </c>
      <c r="C122" s="14" t="s">
        <v>700</v>
      </c>
      <c r="D122" s="14" t="s">
        <v>701</v>
      </c>
      <c r="E122" s="14" t="s">
        <v>701</v>
      </c>
      <c r="F122" s="14" t="s">
        <v>702</v>
      </c>
      <c r="G122" s="14" t="s">
        <v>703</v>
      </c>
      <c r="H122" s="15" t="s">
        <v>704</v>
      </c>
      <c r="I122" s="15">
        <v>1</v>
      </c>
      <c r="J122" s="14" t="s">
        <v>703</v>
      </c>
      <c r="K122" s="15">
        <v>1</v>
      </c>
      <c r="L122" s="15">
        <v>200000</v>
      </c>
      <c r="M122" s="15">
        <v>200000</v>
      </c>
      <c r="N122" s="15">
        <v>155</v>
      </c>
      <c r="O122" s="15">
        <v>155</v>
      </c>
      <c r="P122" s="15">
        <v>0</v>
      </c>
      <c r="Q122" s="15">
        <f t="shared" si="15"/>
        <v>46.5</v>
      </c>
      <c r="R122" s="15">
        <f t="shared" si="16"/>
        <v>15.5</v>
      </c>
      <c r="S122" s="15">
        <f t="shared" si="17"/>
        <v>31</v>
      </c>
      <c r="T122" s="15"/>
      <c r="U122" s="15">
        <f t="shared" si="18"/>
        <v>62</v>
      </c>
      <c r="V122" s="23">
        <f t="shared" si="12"/>
        <v>45923</v>
      </c>
      <c r="W122" s="23">
        <f t="shared" si="13"/>
        <v>45923</v>
      </c>
      <c r="X122" s="23">
        <v>45930</v>
      </c>
      <c r="Y122" s="23">
        <f t="shared" si="14"/>
        <v>46294</v>
      </c>
      <c r="Z122" s="24" t="s">
        <v>705</v>
      </c>
      <c r="AA122" s="14" t="str">
        <f>VLOOKUP(Z122,[1]Sheet1!$C$3:$I$195,7,0)</f>
        <v>轮式拖拉机</v>
      </c>
    </row>
    <row r="123" s="3" customFormat="1" customHeight="1" spans="1:27">
      <c r="A123" s="13" t="s">
        <v>14</v>
      </c>
      <c r="B123" s="13" t="s">
        <v>49</v>
      </c>
      <c r="C123" s="14" t="s">
        <v>706</v>
      </c>
      <c r="D123" s="14" t="s">
        <v>701</v>
      </c>
      <c r="E123" s="14" t="s">
        <v>701</v>
      </c>
      <c r="F123" s="14" t="s">
        <v>702</v>
      </c>
      <c r="G123" s="14" t="s">
        <v>703</v>
      </c>
      <c r="H123" s="15" t="s">
        <v>704</v>
      </c>
      <c r="I123" s="15">
        <v>1</v>
      </c>
      <c r="J123" s="14" t="s">
        <v>703</v>
      </c>
      <c r="K123" s="15">
        <v>1</v>
      </c>
      <c r="L123" s="15">
        <v>200000</v>
      </c>
      <c r="M123" s="15">
        <v>200000</v>
      </c>
      <c r="N123" s="15">
        <v>155</v>
      </c>
      <c r="O123" s="15">
        <v>155</v>
      </c>
      <c r="P123" s="15">
        <v>0</v>
      </c>
      <c r="Q123" s="15">
        <f t="shared" si="15"/>
        <v>46.5</v>
      </c>
      <c r="R123" s="15">
        <f t="shared" si="16"/>
        <v>15.5</v>
      </c>
      <c r="S123" s="15">
        <f t="shared" si="17"/>
        <v>31</v>
      </c>
      <c r="T123" s="15"/>
      <c r="U123" s="15">
        <f t="shared" si="18"/>
        <v>62</v>
      </c>
      <c r="V123" s="23">
        <f t="shared" si="12"/>
        <v>45923</v>
      </c>
      <c r="W123" s="23">
        <f t="shared" si="13"/>
        <v>45923</v>
      </c>
      <c r="X123" s="23">
        <v>45930</v>
      </c>
      <c r="Y123" s="23">
        <f t="shared" si="14"/>
        <v>46294</v>
      </c>
      <c r="Z123" s="24" t="s">
        <v>707</v>
      </c>
      <c r="AA123" s="14" t="str">
        <f>VLOOKUP(Z123,[1]Sheet1!$C$3:$I$195,7,0)</f>
        <v>轮式拖拉机</v>
      </c>
    </row>
    <row r="124" s="3" customFormat="1" customHeight="1" spans="1:27">
      <c r="A124" s="13" t="s">
        <v>14</v>
      </c>
      <c r="B124" s="13" t="s">
        <v>49</v>
      </c>
      <c r="C124" s="14" t="s">
        <v>708</v>
      </c>
      <c r="D124" s="14" t="s">
        <v>695</v>
      </c>
      <c r="E124" s="14" t="s">
        <v>695</v>
      </c>
      <c r="F124" s="14" t="s">
        <v>696</v>
      </c>
      <c r="G124" s="14" t="s">
        <v>697</v>
      </c>
      <c r="H124" s="15" t="s">
        <v>698</v>
      </c>
      <c r="I124" s="15">
        <v>1</v>
      </c>
      <c r="J124" s="14" t="s">
        <v>697</v>
      </c>
      <c r="K124" s="15">
        <v>1</v>
      </c>
      <c r="L124" s="15">
        <v>200000</v>
      </c>
      <c r="M124" s="15">
        <v>200000</v>
      </c>
      <c r="N124" s="15">
        <v>155</v>
      </c>
      <c r="O124" s="15">
        <v>155</v>
      </c>
      <c r="P124" s="15">
        <v>0</v>
      </c>
      <c r="Q124" s="15">
        <f t="shared" si="15"/>
        <v>46.5</v>
      </c>
      <c r="R124" s="15">
        <f t="shared" si="16"/>
        <v>15.5</v>
      </c>
      <c r="S124" s="15">
        <f t="shared" si="17"/>
        <v>31</v>
      </c>
      <c r="T124" s="15"/>
      <c r="U124" s="15">
        <f t="shared" si="18"/>
        <v>62</v>
      </c>
      <c r="V124" s="23">
        <f t="shared" si="12"/>
        <v>45923</v>
      </c>
      <c r="W124" s="23">
        <f t="shared" si="13"/>
        <v>45923</v>
      </c>
      <c r="X124" s="23">
        <v>45930</v>
      </c>
      <c r="Y124" s="23">
        <f t="shared" si="14"/>
        <v>46294</v>
      </c>
      <c r="Z124" s="24" t="s">
        <v>709</v>
      </c>
      <c r="AA124" s="14" t="str">
        <f>VLOOKUP(Z124,[1]Sheet1!$C$3:$I$195,7,0)</f>
        <v>轮式拖拉机</v>
      </c>
    </row>
    <row r="125" s="3" customFormat="1" customHeight="1" spans="1:27">
      <c r="A125" s="13" t="s">
        <v>14</v>
      </c>
      <c r="B125" s="13" t="s">
        <v>49</v>
      </c>
      <c r="C125" s="14" t="s">
        <v>710</v>
      </c>
      <c r="D125" s="14" t="s">
        <v>711</v>
      </c>
      <c r="E125" s="14" t="s">
        <v>711</v>
      </c>
      <c r="F125" s="14" t="s">
        <v>712</v>
      </c>
      <c r="G125" s="14" t="s">
        <v>713</v>
      </c>
      <c r="H125" s="15" t="s">
        <v>714</v>
      </c>
      <c r="I125" s="15">
        <v>1</v>
      </c>
      <c r="J125" s="14" t="s">
        <v>713</v>
      </c>
      <c r="K125" s="15">
        <v>1</v>
      </c>
      <c r="L125" s="15">
        <v>200000</v>
      </c>
      <c r="M125" s="15">
        <v>200000</v>
      </c>
      <c r="N125" s="15">
        <v>155</v>
      </c>
      <c r="O125" s="15">
        <v>155</v>
      </c>
      <c r="P125" s="15">
        <v>0</v>
      </c>
      <c r="Q125" s="15">
        <f t="shared" si="15"/>
        <v>46.5</v>
      </c>
      <c r="R125" s="15">
        <f t="shared" si="16"/>
        <v>15.5</v>
      </c>
      <c r="S125" s="15">
        <f t="shared" si="17"/>
        <v>31</v>
      </c>
      <c r="T125" s="15"/>
      <c r="U125" s="15">
        <f t="shared" si="18"/>
        <v>62</v>
      </c>
      <c r="V125" s="23">
        <f t="shared" ref="V125:V147" si="19">W125</f>
        <v>45923</v>
      </c>
      <c r="W125" s="23">
        <f t="shared" ref="W125:W147" si="20">X125-7</f>
        <v>45923</v>
      </c>
      <c r="X125" s="23">
        <v>45930</v>
      </c>
      <c r="Y125" s="23">
        <f t="shared" ref="Y125:Y147" si="21">X125+364</f>
        <v>46294</v>
      </c>
      <c r="Z125" s="24" t="s">
        <v>715</v>
      </c>
      <c r="AA125" s="14" t="str">
        <f>VLOOKUP(Z125,[1]Sheet1!$C$3:$I$195,7,0)</f>
        <v>轮式拖拉机</v>
      </c>
    </row>
    <row r="126" s="3" customFormat="1" customHeight="1" spans="1:27">
      <c r="A126" s="13" t="s">
        <v>14</v>
      </c>
      <c r="B126" s="13" t="s">
        <v>49</v>
      </c>
      <c r="C126" s="14" t="s">
        <v>716</v>
      </c>
      <c r="D126" s="14" t="s">
        <v>717</v>
      </c>
      <c r="E126" s="14" t="s">
        <v>717</v>
      </c>
      <c r="F126" s="14" t="s">
        <v>718</v>
      </c>
      <c r="G126" s="14" t="s">
        <v>719</v>
      </c>
      <c r="H126" s="15" t="s">
        <v>720</v>
      </c>
      <c r="I126" s="15">
        <v>1</v>
      </c>
      <c r="J126" s="14" t="s">
        <v>719</v>
      </c>
      <c r="K126" s="15">
        <v>1</v>
      </c>
      <c r="L126" s="15">
        <v>200000</v>
      </c>
      <c r="M126" s="15">
        <v>200000</v>
      </c>
      <c r="N126" s="15">
        <v>155</v>
      </c>
      <c r="O126" s="15">
        <v>155</v>
      </c>
      <c r="P126" s="15">
        <v>0</v>
      </c>
      <c r="Q126" s="15">
        <f t="shared" si="15"/>
        <v>46.5</v>
      </c>
      <c r="R126" s="15">
        <f t="shared" si="16"/>
        <v>15.5</v>
      </c>
      <c r="S126" s="15">
        <f t="shared" si="17"/>
        <v>31</v>
      </c>
      <c r="T126" s="15"/>
      <c r="U126" s="15">
        <f t="shared" si="18"/>
        <v>62</v>
      </c>
      <c r="V126" s="23">
        <f t="shared" si="19"/>
        <v>45923</v>
      </c>
      <c r="W126" s="23">
        <f t="shared" si="20"/>
        <v>45923</v>
      </c>
      <c r="X126" s="23">
        <v>45930</v>
      </c>
      <c r="Y126" s="23">
        <f t="shared" si="21"/>
        <v>46294</v>
      </c>
      <c r="Z126" s="24" t="s">
        <v>721</v>
      </c>
      <c r="AA126" s="14" t="str">
        <f>VLOOKUP(Z126,[1]Sheet1!$C$3:$I$195,7,0)</f>
        <v>轮式拖拉机</v>
      </c>
    </row>
    <row r="127" s="3" customFormat="1" customHeight="1" spans="1:27">
      <c r="A127" s="13" t="s">
        <v>14</v>
      </c>
      <c r="B127" s="13" t="s">
        <v>49</v>
      </c>
      <c r="C127" s="14" t="s">
        <v>722</v>
      </c>
      <c r="D127" s="14" t="s">
        <v>723</v>
      </c>
      <c r="E127" s="14" t="s">
        <v>723</v>
      </c>
      <c r="F127" s="14" t="s">
        <v>112</v>
      </c>
      <c r="G127" s="14" t="s">
        <v>724</v>
      </c>
      <c r="H127" s="15" t="s">
        <v>725</v>
      </c>
      <c r="I127" s="15">
        <v>1</v>
      </c>
      <c r="J127" s="14" t="s">
        <v>724</v>
      </c>
      <c r="K127" s="15">
        <v>1</v>
      </c>
      <c r="L127" s="15">
        <v>200000</v>
      </c>
      <c r="M127" s="15">
        <v>200000</v>
      </c>
      <c r="N127" s="15">
        <v>155</v>
      </c>
      <c r="O127" s="15">
        <v>155</v>
      </c>
      <c r="P127" s="15">
        <v>0</v>
      </c>
      <c r="Q127" s="15">
        <f t="shared" si="15"/>
        <v>46.5</v>
      </c>
      <c r="R127" s="15">
        <f t="shared" si="16"/>
        <v>15.5</v>
      </c>
      <c r="S127" s="15">
        <f t="shared" si="17"/>
        <v>31</v>
      </c>
      <c r="T127" s="15"/>
      <c r="U127" s="15">
        <f t="shared" si="18"/>
        <v>62</v>
      </c>
      <c r="V127" s="23">
        <f t="shared" si="19"/>
        <v>45923</v>
      </c>
      <c r="W127" s="23">
        <f t="shared" si="20"/>
        <v>45923</v>
      </c>
      <c r="X127" s="23">
        <v>45930</v>
      </c>
      <c r="Y127" s="23">
        <f t="shared" si="21"/>
        <v>46294</v>
      </c>
      <c r="Z127" s="24" t="s">
        <v>726</v>
      </c>
      <c r="AA127" s="14" t="str">
        <f>VLOOKUP(Z127,[1]Sheet1!$C$3:$I$195,7,0)</f>
        <v>轮式拖拉机</v>
      </c>
    </row>
    <row r="128" s="3" customFormat="1" customHeight="1" spans="1:27">
      <c r="A128" s="13" t="s">
        <v>14</v>
      </c>
      <c r="B128" s="13" t="s">
        <v>49</v>
      </c>
      <c r="C128" s="14" t="s">
        <v>727</v>
      </c>
      <c r="D128" s="14" t="s">
        <v>728</v>
      </c>
      <c r="E128" s="14" t="s">
        <v>728</v>
      </c>
      <c r="F128" s="14" t="s">
        <v>729</v>
      </c>
      <c r="G128" s="14" t="s">
        <v>730</v>
      </c>
      <c r="H128" s="15" t="s">
        <v>509</v>
      </c>
      <c r="I128" s="15">
        <v>1</v>
      </c>
      <c r="J128" s="14" t="s">
        <v>730</v>
      </c>
      <c r="K128" s="15">
        <v>1</v>
      </c>
      <c r="L128" s="15">
        <v>200000</v>
      </c>
      <c r="M128" s="15">
        <v>200000</v>
      </c>
      <c r="N128" s="15">
        <v>155</v>
      </c>
      <c r="O128" s="15">
        <v>155</v>
      </c>
      <c r="P128" s="15">
        <v>0</v>
      </c>
      <c r="Q128" s="15">
        <f t="shared" si="15"/>
        <v>46.5</v>
      </c>
      <c r="R128" s="15">
        <f t="shared" si="16"/>
        <v>15.5</v>
      </c>
      <c r="S128" s="15">
        <f t="shared" si="17"/>
        <v>31</v>
      </c>
      <c r="T128" s="15"/>
      <c r="U128" s="15">
        <f t="shared" si="18"/>
        <v>62</v>
      </c>
      <c r="V128" s="23">
        <f t="shared" si="19"/>
        <v>45923</v>
      </c>
      <c r="W128" s="23">
        <f t="shared" si="20"/>
        <v>45923</v>
      </c>
      <c r="X128" s="23">
        <v>45930</v>
      </c>
      <c r="Y128" s="23">
        <f t="shared" si="21"/>
        <v>46294</v>
      </c>
      <c r="Z128" s="24" t="s">
        <v>731</v>
      </c>
      <c r="AA128" s="14" t="str">
        <f>VLOOKUP(Z128,[1]Sheet1!$C$3:$I$195,7,0)</f>
        <v>轮式拖拉机</v>
      </c>
    </row>
    <row r="129" s="3" customFormat="1" customHeight="1" spans="1:27">
      <c r="A129" s="13" t="s">
        <v>14</v>
      </c>
      <c r="B129" s="13" t="s">
        <v>49</v>
      </c>
      <c r="C129" s="14" t="s">
        <v>732</v>
      </c>
      <c r="D129" s="14" t="s">
        <v>733</v>
      </c>
      <c r="E129" s="14" t="s">
        <v>733</v>
      </c>
      <c r="F129" s="14" t="s">
        <v>734</v>
      </c>
      <c r="G129" s="14" t="s">
        <v>735</v>
      </c>
      <c r="H129" s="15" t="s">
        <v>736</v>
      </c>
      <c r="I129" s="15">
        <v>1</v>
      </c>
      <c r="J129" s="14" t="s">
        <v>735</v>
      </c>
      <c r="K129" s="15">
        <v>1</v>
      </c>
      <c r="L129" s="15">
        <v>200000</v>
      </c>
      <c r="M129" s="15">
        <v>200000</v>
      </c>
      <c r="N129" s="15">
        <v>155</v>
      </c>
      <c r="O129" s="15">
        <v>155</v>
      </c>
      <c r="P129" s="15">
        <v>0</v>
      </c>
      <c r="Q129" s="15">
        <f t="shared" si="15"/>
        <v>46.5</v>
      </c>
      <c r="R129" s="15">
        <f t="shared" si="16"/>
        <v>15.5</v>
      </c>
      <c r="S129" s="15">
        <f t="shared" si="17"/>
        <v>31</v>
      </c>
      <c r="T129" s="15"/>
      <c r="U129" s="15">
        <f t="shared" si="18"/>
        <v>62</v>
      </c>
      <c r="V129" s="23">
        <f t="shared" si="19"/>
        <v>45923</v>
      </c>
      <c r="W129" s="23">
        <f t="shared" si="20"/>
        <v>45923</v>
      </c>
      <c r="X129" s="23">
        <v>45930</v>
      </c>
      <c r="Y129" s="23">
        <f t="shared" si="21"/>
        <v>46294</v>
      </c>
      <c r="Z129" s="24" t="s">
        <v>737</v>
      </c>
      <c r="AA129" s="14" t="str">
        <f>VLOOKUP(Z129,[1]Sheet1!$C$3:$I$195,7,0)</f>
        <v>轮式拖拉机</v>
      </c>
    </row>
    <row r="130" s="3" customFormat="1" customHeight="1" spans="1:27">
      <c r="A130" s="13" t="s">
        <v>14</v>
      </c>
      <c r="B130" s="13" t="s">
        <v>49</v>
      </c>
      <c r="C130" s="14" t="s">
        <v>738</v>
      </c>
      <c r="D130" s="14" t="s">
        <v>739</v>
      </c>
      <c r="E130" s="14" t="s">
        <v>739</v>
      </c>
      <c r="F130" s="14" t="s">
        <v>112</v>
      </c>
      <c r="G130" s="14" t="s">
        <v>740</v>
      </c>
      <c r="H130" s="15" t="s">
        <v>741</v>
      </c>
      <c r="I130" s="15">
        <v>1</v>
      </c>
      <c r="J130" s="14" t="s">
        <v>740</v>
      </c>
      <c r="K130" s="15">
        <v>1</v>
      </c>
      <c r="L130" s="15">
        <v>200000</v>
      </c>
      <c r="M130" s="15">
        <v>200000</v>
      </c>
      <c r="N130" s="15">
        <v>155</v>
      </c>
      <c r="O130" s="15">
        <v>155</v>
      </c>
      <c r="P130" s="15">
        <v>0</v>
      </c>
      <c r="Q130" s="15">
        <f t="shared" si="15"/>
        <v>46.5</v>
      </c>
      <c r="R130" s="15">
        <f t="shared" si="16"/>
        <v>15.5</v>
      </c>
      <c r="S130" s="15">
        <f t="shared" si="17"/>
        <v>31</v>
      </c>
      <c r="T130" s="15"/>
      <c r="U130" s="15">
        <f t="shared" si="18"/>
        <v>62</v>
      </c>
      <c r="V130" s="23">
        <f t="shared" si="19"/>
        <v>45923</v>
      </c>
      <c r="W130" s="23">
        <f t="shared" si="20"/>
        <v>45923</v>
      </c>
      <c r="X130" s="23">
        <v>45930</v>
      </c>
      <c r="Y130" s="23">
        <f t="shared" si="21"/>
        <v>46294</v>
      </c>
      <c r="Z130" s="24" t="s">
        <v>742</v>
      </c>
      <c r="AA130" s="14" t="str">
        <f>VLOOKUP(Z130,[1]Sheet1!$C$3:$I$195,7,0)</f>
        <v>轮式拖拉机</v>
      </c>
    </row>
    <row r="131" s="3" customFormat="1" customHeight="1" spans="1:27">
      <c r="A131" s="13" t="s">
        <v>14</v>
      </c>
      <c r="B131" s="13" t="s">
        <v>49</v>
      </c>
      <c r="C131" s="14" t="s">
        <v>743</v>
      </c>
      <c r="D131" s="14" t="s">
        <v>744</v>
      </c>
      <c r="E131" s="14" t="s">
        <v>744</v>
      </c>
      <c r="F131" s="14" t="s">
        <v>745</v>
      </c>
      <c r="G131" s="14" t="s">
        <v>746</v>
      </c>
      <c r="H131" s="15" t="s">
        <v>747</v>
      </c>
      <c r="I131" s="15">
        <v>1</v>
      </c>
      <c r="J131" s="14" t="s">
        <v>746</v>
      </c>
      <c r="K131" s="15">
        <v>1</v>
      </c>
      <c r="L131" s="15">
        <v>200000</v>
      </c>
      <c r="M131" s="15">
        <v>200000</v>
      </c>
      <c r="N131" s="15">
        <v>155</v>
      </c>
      <c r="O131" s="15">
        <v>155</v>
      </c>
      <c r="P131" s="15">
        <v>0</v>
      </c>
      <c r="Q131" s="15">
        <f t="shared" si="15"/>
        <v>46.5</v>
      </c>
      <c r="R131" s="15">
        <f t="shared" si="16"/>
        <v>15.5</v>
      </c>
      <c r="S131" s="15">
        <f t="shared" si="17"/>
        <v>31</v>
      </c>
      <c r="T131" s="15"/>
      <c r="U131" s="15">
        <f t="shared" si="18"/>
        <v>62</v>
      </c>
      <c r="V131" s="23">
        <f t="shared" si="19"/>
        <v>45923</v>
      </c>
      <c r="W131" s="23">
        <f t="shared" si="20"/>
        <v>45923</v>
      </c>
      <c r="X131" s="23">
        <v>45930</v>
      </c>
      <c r="Y131" s="23">
        <f t="shared" si="21"/>
        <v>46294</v>
      </c>
      <c r="Z131" s="24" t="s">
        <v>748</v>
      </c>
      <c r="AA131" s="14" t="str">
        <f>VLOOKUP(Z131,[1]Sheet1!$C$3:$I$195,7,0)</f>
        <v>轮式拖拉机</v>
      </c>
    </row>
    <row r="132" s="3" customFormat="1" customHeight="1" spans="1:27">
      <c r="A132" s="13" t="s">
        <v>14</v>
      </c>
      <c r="B132" s="13" t="s">
        <v>49</v>
      </c>
      <c r="C132" s="14" t="s">
        <v>749</v>
      </c>
      <c r="D132" s="14" t="s">
        <v>750</v>
      </c>
      <c r="E132" s="14" t="s">
        <v>750</v>
      </c>
      <c r="F132" s="14" t="s">
        <v>751</v>
      </c>
      <c r="G132" s="14" t="s">
        <v>752</v>
      </c>
      <c r="H132" s="15" t="s">
        <v>753</v>
      </c>
      <c r="I132" s="15">
        <v>1</v>
      </c>
      <c r="J132" s="14" t="s">
        <v>752</v>
      </c>
      <c r="K132" s="15">
        <v>1</v>
      </c>
      <c r="L132" s="15">
        <v>200000</v>
      </c>
      <c r="M132" s="15">
        <v>200000</v>
      </c>
      <c r="N132" s="15">
        <v>155</v>
      </c>
      <c r="O132" s="15">
        <v>155</v>
      </c>
      <c r="P132" s="15">
        <v>0</v>
      </c>
      <c r="Q132" s="15">
        <f t="shared" si="15"/>
        <v>46.5</v>
      </c>
      <c r="R132" s="15">
        <f t="shared" si="16"/>
        <v>15.5</v>
      </c>
      <c r="S132" s="15">
        <f t="shared" si="17"/>
        <v>31</v>
      </c>
      <c r="T132" s="15"/>
      <c r="U132" s="15">
        <f t="shared" si="18"/>
        <v>62</v>
      </c>
      <c r="V132" s="23">
        <f t="shared" si="19"/>
        <v>45923</v>
      </c>
      <c r="W132" s="23">
        <f t="shared" si="20"/>
        <v>45923</v>
      </c>
      <c r="X132" s="23">
        <v>45930</v>
      </c>
      <c r="Y132" s="23">
        <f t="shared" si="21"/>
        <v>46294</v>
      </c>
      <c r="Z132" s="24" t="s">
        <v>754</v>
      </c>
      <c r="AA132" s="14" t="str">
        <f>VLOOKUP(Z132,[1]Sheet1!$C$3:$I$195,7,0)</f>
        <v>轮式拖拉机</v>
      </c>
    </row>
    <row r="133" s="3" customFormat="1" customHeight="1" spans="1:27">
      <c r="A133" s="13" t="s">
        <v>14</v>
      </c>
      <c r="B133" s="13" t="s">
        <v>49</v>
      </c>
      <c r="C133" s="14" t="s">
        <v>755</v>
      </c>
      <c r="D133" s="14" t="s">
        <v>756</v>
      </c>
      <c r="E133" s="14" t="s">
        <v>756</v>
      </c>
      <c r="F133" s="14" t="s">
        <v>663</v>
      </c>
      <c r="G133" s="14" t="s">
        <v>757</v>
      </c>
      <c r="H133" s="15" t="s">
        <v>758</v>
      </c>
      <c r="I133" s="15">
        <v>1</v>
      </c>
      <c r="J133" s="14" t="s">
        <v>757</v>
      </c>
      <c r="K133" s="15">
        <v>1</v>
      </c>
      <c r="L133" s="15">
        <v>200000</v>
      </c>
      <c r="M133" s="15">
        <v>200000</v>
      </c>
      <c r="N133" s="15">
        <v>155</v>
      </c>
      <c r="O133" s="15">
        <v>155</v>
      </c>
      <c r="P133" s="15">
        <v>0</v>
      </c>
      <c r="Q133" s="15">
        <f t="shared" si="15"/>
        <v>46.5</v>
      </c>
      <c r="R133" s="15">
        <f t="shared" si="16"/>
        <v>15.5</v>
      </c>
      <c r="S133" s="15">
        <f t="shared" si="17"/>
        <v>31</v>
      </c>
      <c r="T133" s="15"/>
      <c r="U133" s="15">
        <f t="shared" si="18"/>
        <v>62</v>
      </c>
      <c r="V133" s="23">
        <f t="shared" si="19"/>
        <v>45923</v>
      </c>
      <c r="W133" s="23">
        <f t="shared" si="20"/>
        <v>45923</v>
      </c>
      <c r="X133" s="23">
        <v>45930</v>
      </c>
      <c r="Y133" s="23">
        <f t="shared" si="21"/>
        <v>46294</v>
      </c>
      <c r="Z133" s="24" t="s">
        <v>759</v>
      </c>
      <c r="AA133" s="14" t="str">
        <f>VLOOKUP(Z133,[1]Sheet1!$C$3:$I$195,7,0)</f>
        <v>轮式拖拉机</v>
      </c>
    </row>
    <row r="134" s="3" customFormat="1" customHeight="1" spans="1:27">
      <c r="A134" s="13" t="s">
        <v>14</v>
      </c>
      <c r="B134" s="13" t="s">
        <v>49</v>
      </c>
      <c r="C134" s="14" t="s">
        <v>760</v>
      </c>
      <c r="D134" s="14" t="s">
        <v>761</v>
      </c>
      <c r="E134" s="14" t="s">
        <v>761</v>
      </c>
      <c r="F134" s="14" t="s">
        <v>762</v>
      </c>
      <c r="G134" s="14" t="s">
        <v>763</v>
      </c>
      <c r="H134" s="15" t="s">
        <v>764</v>
      </c>
      <c r="I134" s="15">
        <v>1</v>
      </c>
      <c r="J134" s="14" t="s">
        <v>763</v>
      </c>
      <c r="K134" s="15">
        <v>1</v>
      </c>
      <c r="L134" s="15">
        <v>200000</v>
      </c>
      <c r="M134" s="15">
        <v>200000</v>
      </c>
      <c r="N134" s="15">
        <v>155</v>
      </c>
      <c r="O134" s="15">
        <v>155</v>
      </c>
      <c r="P134" s="15">
        <v>0</v>
      </c>
      <c r="Q134" s="15">
        <f t="shared" ref="Q134:Q147" si="22">O134*0.3</f>
        <v>46.5</v>
      </c>
      <c r="R134" s="15">
        <f t="shared" ref="R134:R197" si="23">O134*0.1</f>
        <v>15.5</v>
      </c>
      <c r="S134" s="15">
        <f t="shared" ref="S134:S197" si="24">O134*0.2</f>
        <v>31</v>
      </c>
      <c r="T134" s="15"/>
      <c r="U134" s="15">
        <f t="shared" ref="U134:U197" si="25">O134*0.4</f>
        <v>62</v>
      </c>
      <c r="V134" s="23">
        <f t="shared" si="19"/>
        <v>45923</v>
      </c>
      <c r="W134" s="23">
        <f t="shared" si="20"/>
        <v>45923</v>
      </c>
      <c r="X134" s="23">
        <v>45930</v>
      </c>
      <c r="Y134" s="23">
        <f t="shared" si="21"/>
        <v>46294</v>
      </c>
      <c r="Z134" s="24" t="s">
        <v>765</v>
      </c>
      <c r="AA134" s="14" t="str">
        <f>VLOOKUP(Z134,[1]Sheet1!$C$3:$I$195,7,0)</f>
        <v>轮式拖拉机</v>
      </c>
    </row>
    <row r="135" s="3" customFormat="1" customHeight="1" spans="1:27">
      <c r="A135" s="13" t="s">
        <v>14</v>
      </c>
      <c r="B135" s="13" t="s">
        <v>49</v>
      </c>
      <c r="C135" s="14" t="s">
        <v>766</v>
      </c>
      <c r="D135" s="14" t="s">
        <v>767</v>
      </c>
      <c r="E135" s="14" t="s">
        <v>767</v>
      </c>
      <c r="F135" s="48" t="s">
        <v>768</v>
      </c>
      <c r="G135" s="14" t="s">
        <v>769</v>
      </c>
      <c r="H135" s="15" t="s">
        <v>770</v>
      </c>
      <c r="I135" s="15">
        <v>1</v>
      </c>
      <c r="J135" s="14" t="s">
        <v>769</v>
      </c>
      <c r="K135" s="15">
        <v>1</v>
      </c>
      <c r="L135" s="15">
        <v>200000</v>
      </c>
      <c r="M135" s="15">
        <v>200000</v>
      </c>
      <c r="N135" s="15">
        <v>155</v>
      </c>
      <c r="O135" s="15">
        <v>155</v>
      </c>
      <c r="P135" s="15">
        <v>0</v>
      </c>
      <c r="Q135" s="15">
        <f t="shared" si="22"/>
        <v>46.5</v>
      </c>
      <c r="R135" s="15">
        <f t="shared" si="23"/>
        <v>15.5</v>
      </c>
      <c r="S135" s="15">
        <f t="shared" si="24"/>
        <v>31</v>
      </c>
      <c r="T135" s="15"/>
      <c r="U135" s="15">
        <f t="shared" si="25"/>
        <v>62</v>
      </c>
      <c r="V135" s="23">
        <f t="shared" si="19"/>
        <v>45896</v>
      </c>
      <c r="W135" s="23">
        <f t="shared" si="20"/>
        <v>45896</v>
      </c>
      <c r="X135" s="23">
        <v>45903</v>
      </c>
      <c r="Y135" s="23">
        <f t="shared" si="21"/>
        <v>46267</v>
      </c>
      <c r="Z135" s="24" t="s">
        <v>771</v>
      </c>
      <c r="AA135" s="14" t="str">
        <f>VLOOKUP(Z135,[1]Sheet1!$C$3:$I$195,7,0)</f>
        <v>轮式拖拉机</v>
      </c>
    </row>
    <row r="136" s="3" customFormat="1" customHeight="1" spans="1:27">
      <c r="A136" s="13" t="s">
        <v>14</v>
      </c>
      <c r="B136" s="13" t="s">
        <v>49</v>
      </c>
      <c r="C136" s="14" t="s">
        <v>772</v>
      </c>
      <c r="D136" s="14" t="s">
        <v>773</v>
      </c>
      <c r="E136" s="14" t="s">
        <v>773</v>
      </c>
      <c r="F136" s="48" t="s">
        <v>718</v>
      </c>
      <c r="G136" s="14" t="s">
        <v>774</v>
      </c>
      <c r="H136" s="15" t="s">
        <v>720</v>
      </c>
      <c r="I136" s="15">
        <v>1</v>
      </c>
      <c r="J136" s="14" t="s">
        <v>774</v>
      </c>
      <c r="K136" s="15">
        <v>1</v>
      </c>
      <c r="L136" s="15">
        <v>200000</v>
      </c>
      <c r="M136" s="15">
        <v>200000</v>
      </c>
      <c r="N136" s="15">
        <v>155</v>
      </c>
      <c r="O136" s="15">
        <v>155</v>
      </c>
      <c r="P136" s="15">
        <v>0</v>
      </c>
      <c r="Q136" s="15">
        <f t="shared" si="22"/>
        <v>46.5</v>
      </c>
      <c r="R136" s="15">
        <f t="shared" si="23"/>
        <v>15.5</v>
      </c>
      <c r="S136" s="15">
        <f t="shared" si="24"/>
        <v>31</v>
      </c>
      <c r="T136" s="15"/>
      <c r="U136" s="15">
        <f t="shared" si="25"/>
        <v>62</v>
      </c>
      <c r="V136" s="23">
        <f t="shared" si="19"/>
        <v>45896</v>
      </c>
      <c r="W136" s="23">
        <f t="shared" si="20"/>
        <v>45896</v>
      </c>
      <c r="X136" s="23">
        <v>45903</v>
      </c>
      <c r="Y136" s="23">
        <f t="shared" si="21"/>
        <v>46267</v>
      </c>
      <c r="Z136" s="24" t="s">
        <v>775</v>
      </c>
      <c r="AA136" s="14" t="str">
        <f>VLOOKUP(Z136,[1]Sheet1!$C$3:$I$195,7,0)</f>
        <v>轮式拖拉机</v>
      </c>
    </row>
    <row r="137" s="3" customFormat="1" customHeight="1" spans="1:27">
      <c r="A137" s="13" t="s">
        <v>14</v>
      </c>
      <c r="B137" s="13" t="s">
        <v>49</v>
      </c>
      <c r="C137" s="14" t="s">
        <v>776</v>
      </c>
      <c r="D137" s="14" t="s">
        <v>777</v>
      </c>
      <c r="E137" s="14" t="s">
        <v>777</v>
      </c>
      <c r="F137" s="14" t="s">
        <v>778</v>
      </c>
      <c r="G137" s="14" t="s">
        <v>779</v>
      </c>
      <c r="H137" s="15" t="s">
        <v>780</v>
      </c>
      <c r="I137" s="15">
        <v>1</v>
      </c>
      <c r="J137" s="14" t="s">
        <v>779</v>
      </c>
      <c r="K137" s="15">
        <v>1</v>
      </c>
      <c r="L137" s="15">
        <v>200000</v>
      </c>
      <c r="M137" s="15">
        <v>200000</v>
      </c>
      <c r="N137" s="15">
        <v>155</v>
      </c>
      <c r="O137" s="15">
        <v>155</v>
      </c>
      <c r="P137" s="15">
        <v>0</v>
      </c>
      <c r="Q137" s="15">
        <f t="shared" si="22"/>
        <v>46.5</v>
      </c>
      <c r="R137" s="15">
        <f t="shared" si="23"/>
        <v>15.5</v>
      </c>
      <c r="S137" s="15">
        <f t="shared" si="24"/>
        <v>31</v>
      </c>
      <c r="T137" s="15"/>
      <c r="U137" s="15">
        <f t="shared" si="25"/>
        <v>62</v>
      </c>
      <c r="V137" s="23">
        <f t="shared" si="19"/>
        <v>45896</v>
      </c>
      <c r="W137" s="23">
        <f t="shared" si="20"/>
        <v>45896</v>
      </c>
      <c r="X137" s="23">
        <v>45903</v>
      </c>
      <c r="Y137" s="23">
        <f t="shared" si="21"/>
        <v>46267</v>
      </c>
      <c r="Z137" s="24" t="s">
        <v>781</v>
      </c>
      <c r="AA137" s="14" t="str">
        <f>VLOOKUP(Z137,[1]Sheet1!$C$3:$I$195,7,0)</f>
        <v>轮式拖拉机</v>
      </c>
    </row>
    <row r="138" s="3" customFormat="1" customHeight="1" spans="1:27">
      <c r="A138" s="13" t="s">
        <v>14</v>
      </c>
      <c r="B138" s="13" t="s">
        <v>49</v>
      </c>
      <c r="C138" s="14" t="s">
        <v>782</v>
      </c>
      <c r="D138" s="14" t="s">
        <v>783</v>
      </c>
      <c r="E138" s="14" t="s">
        <v>783</v>
      </c>
      <c r="F138" s="48" t="s">
        <v>784</v>
      </c>
      <c r="G138" s="14" t="s">
        <v>785</v>
      </c>
      <c r="H138" s="15" t="s">
        <v>786</v>
      </c>
      <c r="I138" s="15">
        <v>1</v>
      </c>
      <c r="J138" s="14" t="s">
        <v>785</v>
      </c>
      <c r="K138" s="15">
        <v>1</v>
      </c>
      <c r="L138" s="15">
        <v>200000</v>
      </c>
      <c r="M138" s="15">
        <v>200000</v>
      </c>
      <c r="N138" s="15">
        <v>155</v>
      </c>
      <c r="O138" s="15">
        <v>155</v>
      </c>
      <c r="P138" s="15">
        <v>0</v>
      </c>
      <c r="Q138" s="15">
        <f t="shared" si="22"/>
        <v>46.5</v>
      </c>
      <c r="R138" s="15">
        <f t="shared" si="23"/>
        <v>15.5</v>
      </c>
      <c r="S138" s="15">
        <f t="shared" si="24"/>
        <v>31</v>
      </c>
      <c r="T138" s="15"/>
      <c r="U138" s="15">
        <f t="shared" si="25"/>
        <v>62</v>
      </c>
      <c r="V138" s="23">
        <f t="shared" si="19"/>
        <v>45896</v>
      </c>
      <c r="W138" s="23">
        <f t="shared" si="20"/>
        <v>45896</v>
      </c>
      <c r="X138" s="23">
        <v>45903</v>
      </c>
      <c r="Y138" s="23">
        <f t="shared" si="21"/>
        <v>46267</v>
      </c>
      <c r="Z138" s="24" t="s">
        <v>787</v>
      </c>
      <c r="AA138" s="14" t="str">
        <f>VLOOKUP(Z138,[1]Sheet1!$C$3:$I$195,7,0)</f>
        <v>轮式拖拉机</v>
      </c>
    </row>
    <row r="139" s="3" customFormat="1" customHeight="1" spans="1:27">
      <c r="A139" s="13" t="s">
        <v>14</v>
      </c>
      <c r="B139" s="13" t="s">
        <v>49</v>
      </c>
      <c r="C139" s="14" t="s">
        <v>788</v>
      </c>
      <c r="D139" s="14" t="s">
        <v>789</v>
      </c>
      <c r="E139" s="14" t="s">
        <v>789</v>
      </c>
      <c r="F139" s="48" t="s">
        <v>336</v>
      </c>
      <c r="G139" s="14" t="s">
        <v>790</v>
      </c>
      <c r="H139" s="15" t="s">
        <v>179</v>
      </c>
      <c r="I139" s="15">
        <v>1</v>
      </c>
      <c r="J139" s="14" t="s">
        <v>790</v>
      </c>
      <c r="K139" s="15">
        <v>1</v>
      </c>
      <c r="L139" s="15">
        <v>200000</v>
      </c>
      <c r="M139" s="15">
        <v>200000</v>
      </c>
      <c r="N139" s="15">
        <v>155</v>
      </c>
      <c r="O139" s="15">
        <v>155</v>
      </c>
      <c r="P139" s="15">
        <v>0</v>
      </c>
      <c r="Q139" s="15">
        <f t="shared" si="22"/>
        <v>46.5</v>
      </c>
      <c r="R139" s="15">
        <f t="shared" si="23"/>
        <v>15.5</v>
      </c>
      <c r="S139" s="15">
        <f t="shared" si="24"/>
        <v>31</v>
      </c>
      <c r="T139" s="15"/>
      <c r="U139" s="15">
        <f t="shared" si="25"/>
        <v>62</v>
      </c>
      <c r="V139" s="23">
        <f t="shared" si="19"/>
        <v>45896</v>
      </c>
      <c r="W139" s="23">
        <f t="shared" si="20"/>
        <v>45896</v>
      </c>
      <c r="X139" s="23">
        <v>45903</v>
      </c>
      <c r="Y139" s="23">
        <f t="shared" si="21"/>
        <v>46267</v>
      </c>
      <c r="Z139" s="24" t="s">
        <v>791</v>
      </c>
      <c r="AA139" s="14" t="str">
        <f>VLOOKUP(Z139,[1]Sheet1!$C$3:$I$195,7,0)</f>
        <v>轮式拖拉机</v>
      </c>
    </row>
    <row r="140" s="3" customFormat="1" customHeight="1" spans="1:27">
      <c r="A140" s="13" t="s">
        <v>14</v>
      </c>
      <c r="B140" s="13" t="s">
        <v>49</v>
      </c>
      <c r="C140" s="14" t="s">
        <v>792</v>
      </c>
      <c r="D140" s="14" t="s">
        <v>793</v>
      </c>
      <c r="E140" s="14" t="s">
        <v>793</v>
      </c>
      <c r="F140" s="48" t="s">
        <v>147</v>
      </c>
      <c r="G140" s="14" t="s">
        <v>794</v>
      </c>
      <c r="H140" s="15" t="s">
        <v>795</v>
      </c>
      <c r="I140" s="15">
        <v>1</v>
      </c>
      <c r="J140" s="14" t="s">
        <v>794</v>
      </c>
      <c r="K140" s="15">
        <v>1</v>
      </c>
      <c r="L140" s="15">
        <v>200000</v>
      </c>
      <c r="M140" s="15">
        <v>200000</v>
      </c>
      <c r="N140" s="15">
        <v>155</v>
      </c>
      <c r="O140" s="15">
        <v>155</v>
      </c>
      <c r="P140" s="15">
        <v>0</v>
      </c>
      <c r="Q140" s="15">
        <f t="shared" si="22"/>
        <v>46.5</v>
      </c>
      <c r="R140" s="15">
        <f t="shared" si="23"/>
        <v>15.5</v>
      </c>
      <c r="S140" s="15">
        <f t="shared" si="24"/>
        <v>31</v>
      </c>
      <c r="T140" s="15"/>
      <c r="U140" s="15">
        <f t="shared" si="25"/>
        <v>62</v>
      </c>
      <c r="V140" s="23">
        <f t="shared" si="19"/>
        <v>45904</v>
      </c>
      <c r="W140" s="23">
        <f t="shared" si="20"/>
        <v>45904</v>
      </c>
      <c r="X140" s="23">
        <v>45911</v>
      </c>
      <c r="Y140" s="23">
        <f t="shared" si="21"/>
        <v>46275</v>
      </c>
      <c r="Z140" s="24" t="s">
        <v>796</v>
      </c>
      <c r="AA140" s="14" t="str">
        <f>VLOOKUP(Z140,[1]Sheet1!$C$3:$I$195,7,0)</f>
        <v>轮式拖拉机</v>
      </c>
    </row>
    <row r="141" s="3" customFormat="1" customHeight="1" spans="1:27">
      <c r="A141" s="13" t="s">
        <v>14</v>
      </c>
      <c r="B141" s="13" t="s">
        <v>49</v>
      </c>
      <c r="C141" s="14" t="s">
        <v>797</v>
      </c>
      <c r="D141" s="14" t="s">
        <v>798</v>
      </c>
      <c r="E141" s="14" t="s">
        <v>798</v>
      </c>
      <c r="F141" s="48" t="s">
        <v>799</v>
      </c>
      <c r="G141" s="14" t="s">
        <v>800</v>
      </c>
      <c r="H141" s="15" t="s">
        <v>801</v>
      </c>
      <c r="I141" s="15">
        <v>1</v>
      </c>
      <c r="J141" s="14" t="s">
        <v>800</v>
      </c>
      <c r="K141" s="15">
        <v>1</v>
      </c>
      <c r="L141" s="15">
        <v>200000</v>
      </c>
      <c r="M141" s="15">
        <v>200000</v>
      </c>
      <c r="N141" s="15">
        <v>155</v>
      </c>
      <c r="O141" s="15">
        <v>155</v>
      </c>
      <c r="P141" s="15">
        <v>0</v>
      </c>
      <c r="Q141" s="15">
        <f t="shared" si="22"/>
        <v>46.5</v>
      </c>
      <c r="R141" s="15">
        <f t="shared" si="23"/>
        <v>15.5</v>
      </c>
      <c r="S141" s="15">
        <f t="shared" si="24"/>
        <v>31</v>
      </c>
      <c r="T141" s="15"/>
      <c r="U141" s="15">
        <f t="shared" si="25"/>
        <v>62</v>
      </c>
      <c r="V141" s="23">
        <f t="shared" si="19"/>
        <v>45904</v>
      </c>
      <c r="W141" s="23">
        <f t="shared" si="20"/>
        <v>45904</v>
      </c>
      <c r="X141" s="23">
        <v>45911</v>
      </c>
      <c r="Y141" s="23">
        <f t="shared" si="21"/>
        <v>46275</v>
      </c>
      <c r="Z141" s="24" t="s">
        <v>802</v>
      </c>
      <c r="AA141" s="14" t="str">
        <f>VLOOKUP(Z141,[1]Sheet1!$C$3:$I$195,7,0)</f>
        <v>轮式拖拉机</v>
      </c>
    </row>
    <row r="142" s="3" customFormat="1" customHeight="1" spans="1:27">
      <c r="A142" s="13" t="s">
        <v>14</v>
      </c>
      <c r="B142" s="13" t="s">
        <v>49</v>
      </c>
      <c r="C142" s="14" t="s">
        <v>803</v>
      </c>
      <c r="D142" s="14" t="s">
        <v>804</v>
      </c>
      <c r="E142" s="14" t="s">
        <v>804</v>
      </c>
      <c r="F142" s="14" t="s">
        <v>453</v>
      </c>
      <c r="G142" s="14" t="s">
        <v>805</v>
      </c>
      <c r="H142" s="15" t="s">
        <v>806</v>
      </c>
      <c r="I142" s="15">
        <v>1</v>
      </c>
      <c r="J142" s="14" t="s">
        <v>805</v>
      </c>
      <c r="K142" s="15">
        <v>1</v>
      </c>
      <c r="L142" s="15">
        <v>200000</v>
      </c>
      <c r="M142" s="15">
        <v>200000</v>
      </c>
      <c r="N142" s="15">
        <v>155</v>
      </c>
      <c r="O142" s="15">
        <v>155</v>
      </c>
      <c r="P142" s="15">
        <v>0</v>
      </c>
      <c r="Q142" s="15">
        <f t="shared" si="22"/>
        <v>46.5</v>
      </c>
      <c r="R142" s="15">
        <f t="shared" si="23"/>
        <v>15.5</v>
      </c>
      <c r="S142" s="15">
        <f t="shared" si="24"/>
        <v>31</v>
      </c>
      <c r="T142" s="15"/>
      <c r="U142" s="15">
        <f t="shared" si="25"/>
        <v>62</v>
      </c>
      <c r="V142" s="23">
        <f t="shared" si="19"/>
        <v>45923</v>
      </c>
      <c r="W142" s="23">
        <f t="shared" si="20"/>
        <v>45923</v>
      </c>
      <c r="X142" s="23">
        <v>45930</v>
      </c>
      <c r="Y142" s="23">
        <f t="shared" si="21"/>
        <v>46294</v>
      </c>
      <c r="Z142" s="24" t="s">
        <v>807</v>
      </c>
      <c r="AA142" s="14" t="str">
        <f>VLOOKUP(Z142,[1]Sheet1!$C$3:$I$195,7,0)</f>
        <v>轮式拖拉机</v>
      </c>
    </row>
    <row r="143" s="3" customFormat="1" customHeight="1" spans="1:27">
      <c r="A143" s="13" t="s">
        <v>14</v>
      </c>
      <c r="B143" s="13" t="s">
        <v>49</v>
      </c>
      <c r="C143" s="14" t="s">
        <v>808</v>
      </c>
      <c r="D143" s="14" t="s">
        <v>809</v>
      </c>
      <c r="E143" s="14" t="s">
        <v>809</v>
      </c>
      <c r="F143" s="14" t="s">
        <v>810</v>
      </c>
      <c r="G143" s="14" t="s">
        <v>811</v>
      </c>
      <c r="H143" s="15" t="s">
        <v>812</v>
      </c>
      <c r="I143" s="15">
        <v>1</v>
      </c>
      <c r="J143" s="14" t="s">
        <v>811</v>
      </c>
      <c r="K143" s="15">
        <v>1</v>
      </c>
      <c r="L143" s="15">
        <v>200000</v>
      </c>
      <c r="M143" s="15">
        <v>200000</v>
      </c>
      <c r="N143" s="15">
        <v>155</v>
      </c>
      <c r="O143" s="15">
        <v>155</v>
      </c>
      <c r="P143" s="15">
        <v>0</v>
      </c>
      <c r="Q143" s="15">
        <f t="shared" si="22"/>
        <v>46.5</v>
      </c>
      <c r="R143" s="15">
        <f t="shared" si="23"/>
        <v>15.5</v>
      </c>
      <c r="S143" s="15">
        <f t="shared" si="24"/>
        <v>31</v>
      </c>
      <c r="T143" s="15"/>
      <c r="U143" s="15">
        <f t="shared" si="25"/>
        <v>62</v>
      </c>
      <c r="V143" s="23">
        <f t="shared" si="19"/>
        <v>45917</v>
      </c>
      <c r="W143" s="23">
        <f t="shared" si="20"/>
        <v>45917</v>
      </c>
      <c r="X143" s="23">
        <v>45924</v>
      </c>
      <c r="Y143" s="23">
        <f t="shared" si="21"/>
        <v>46288</v>
      </c>
      <c r="Z143" s="24" t="s">
        <v>813</v>
      </c>
      <c r="AA143" s="14" t="str">
        <f>VLOOKUP(Z143,[1]Sheet1!$C$3:$I$195,7,0)</f>
        <v>轮式拖拉机</v>
      </c>
    </row>
    <row r="144" s="3" customFormat="1" customHeight="1" spans="1:27">
      <c r="A144" s="13" t="s">
        <v>14</v>
      </c>
      <c r="B144" s="13" t="s">
        <v>49</v>
      </c>
      <c r="C144" s="14" t="s">
        <v>814</v>
      </c>
      <c r="D144" s="14" t="s">
        <v>815</v>
      </c>
      <c r="E144" s="14" t="s">
        <v>815</v>
      </c>
      <c r="F144" s="14" t="s">
        <v>94</v>
      </c>
      <c r="G144" s="14" t="s">
        <v>816</v>
      </c>
      <c r="H144" s="15" t="s">
        <v>817</v>
      </c>
      <c r="I144" s="15">
        <v>1</v>
      </c>
      <c r="J144" s="14" t="s">
        <v>816</v>
      </c>
      <c r="K144" s="15">
        <v>1</v>
      </c>
      <c r="L144" s="15">
        <v>200000</v>
      </c>
      <c r="M144" s="15">
        <v>200000</v>
      </c>
      <c r="N144" s="15">
        <v>155</v>
      </c>
      <c r="O144" s="15">
        <v>155</v>
      </c>
      <c r="P144" s="15">
        <v>0</v>
      </c>
      <c r="Q144" s="15">
        <f t="shared" si="22"/>
        <v>46.5</v>
      </c>
      <c r="R144" s="15">
        <f t="shared" si="23"/>
        <v>15.5</v>
      </c>
      <c r="S144" s="15">
        <f t="shared" si="24"/>
        <v>31</v>
      </c>
      <c r="T144" s="15"/>
      <c r="U144" s="15">
        <f t="shared" si="25"/>
        <v>62</v>
      </c>
      <c r="V144" s="23">
        <f t="shared" si="19"/>
        <v>45918</v>
      </c>
      <c r="W144" s="23">
        <f t="shared" si="20"/>
        <v>45918</v>
      </c>
      <c r="X144" s="23">
        <v>45925</v>
      </c>
      <c r="Y144" s="23">
        <f t="shared" si="21"/>
        <v>46289</v>
      </c>
      <c r="Z144" s="24" t="s">
        <v>818</v>
      </c>
      <c r="AA144" s="14" t="str">
        <f>VLOOKUP(Z144,[1]Sheet1!$C$3:$I$195,7,0)</f>
        <v>轮式拖拉机</v>
      </c>
    </row>
    <row r="145" s="3" customFormat="1" customHeight="1" spans="1:27">
      <c r="A145" s="13" t="s">
        <v>14</v>
      </c>
      <c r="B145" s="13" t="s">
        <v>49</v>
      </c>
      <c r="C145" s="14" t="s">
        <v>819</v>
      </c>
      <c r="D145" s="14" t="s">
        <v>820</v>
      </c>
      <c r="E145" s="14" t="s">
        <v>820</v>
      </c>
      <c r="F145" s="14" t="s">
        <v>618</v>
      </c>
      <c r="G145" s="14" t="s">
        <v>821</v>
      </c>
      <c r="H145" s="15" t="s">
        <v>822</v>
      </c>
      <c r="I145" s="15">
        <v>1</v>
      </c>
      <c r="J145" s="14" t="s">
        <v>821</v>
      </c>
      <c r="K145" s="15">
        <v>1</v>
      </c>
      <c r="L145" s="15">
        <v>200000</v>
      </c>
      <c r="M145" s="15">
        <v>200000</v>
      </c>
      <c r="N145" s="15">
        <v>155</v>
      </c>
      <c r="O145" s="15">
        <v>155</v>
      </c>
      <c r="P145" s="15">
        <v>0</v>
      </c>
      <c r="Q145" s="15">
        <f t="shared" si="22"/>
        <v>46.5</v>
      </c>
      <c r="R145" s="15">
        <f t="shared" si="23"/>
        <v>15.5</v>
      </c>
      <c r="S145" s="15">
        <f t="shared" si="24"/>
        <v>31</v>
      </c>
      <c r="T145" s="15"/>
      <c r="U145" s="15">
        <f t="shared" si="25"/>
        <v>62</v>
      </c>
      <c r="V145" s="23">
        <f t="shared" si="19"/>
        <v>45918</v>
      </c>
      <c r="W145" s="23">
        <f t="shared" si="20"/>
        <v>45918</v>
      </c>
      <c r="X145" s="23">
        <v>45925</v>
      </c>
      <c r="Y145" s="23">
        <f t="shared" si="21"/>
        <v>46289</v>
      </c>
      <c r="Z145" s="24" t="s">
        <v>823</v>
      </c>
      <c r="AA145" s="14" t="str">
        <f>VLOOKUP(Z145,[1]Sheet1!$C$3:$I$195,7,0)</f>
        <v>轮式拖拉机</v>
      </c>
    </row>
    <row r="146" s="3" customFormat="1" customHeight="1" spans="1:27">
      <c r="A146" s="13" t="s">
        <v>14</v>
      </c>
      <c r="B146" s="13" t="s">
        <v>49</v>
      </c>
      <c r="C146" s="14" t="s">
        <v>824</v>
      </c>
      <c r="D146" s="14" t="s">
        <v>825</v>
      </c>
      <c r="E146" s="14" t="s">
        <v>825</v>
      </c>
      <c r="F146" s="14" t="s">
        <v>826</v>
      </c>
      <c r="G146" s="14" t="s">
        <v>827</v>
      </c>
      <c r="H146" s="15" t="s">
        <v>233</v>
      </c>
      <c r="I146" s="15">
        <v>1</v>
      </c>
      <c r="J146" s="14" t="s">
        <v>827</v>
      </c>
      <c r="K146" s="15">
        <v>1</v>
      </c>
      <c r="L146" s="15">
        <v>200000</v>
      </c>
      <c r="M146" s="15">
        <v>200000</v>
      </c>
      <c r="N146" s="15">
        <v>155</v>
      </c>
      <c r="O146" s="15">
        <v>155</v>
      </c>
      <c r="P146" s="15">
        <v>0</v>
      </c>
      <c r="Q146" s="15">
        <f t="shared" si="22"/>
        <v>46.5</v>
      </c>
      <c r="R146" s="15">
        <f t="shared" si="23"/>
        <v>15.5</v>
      </c>
      <c r="S146" s="15">
        <f t="shared" si="24"/>
        <v>31</v>
      </c>
      <c r="T146" s="15"/>
      <c r="U146" s="15">
        <f t="shared" si="25"/>
        <v>62</v>
      </c>
      <c r="V146" s="23">
        <f t="shared" si="19"/>
        <v>45923</v>
      </c>
      <c r="W146" s="23">
        <f t="shared" si="20"/>
        <v>45923</v>
      </c>
      <c r="X146" s="23">
        <v>45930</v>
      </c>
      <c r="Y146" s="23">
        <f t="shared" si="21"/>
        <v>46294</v>
      </c>
      <c r="Z146" s="24" t="s">
        <v>828</v>
      </c>
      <c r="AA146" s="14" t="str">
        <f>VLOOKUP(Z146,[1]Sheet1!$C$3:$I$195,7,0)</f>
        <v>轮式拖拉机</v>
      </c>
    </row>
    <row r="147" s="3" customFormat="1" customHeight="1" spans="1:27">
      <c r="A147" s="13" t="s">
        <v>14</v>
      </c>
      <c r="B147" s="13" t="s">
        <v>49</v>
      </c>
      <c r="C147" s="14" t="s">
        <v>829</v>
      </c>
      <c r="D147" s="14" t="s">
        <v>830</v>
      </c>
      <c r="E147" s="14" t="s">
        <v>830</v>
      </c>
      <c r="F147" s="48" t="s">
        <v>831</v>
      </c>
      <c r="G147" s="14" t="s">
        <v>832</v>
      </c>
      <c r="H147" s="15" t="s">
        <v>833</v>
      </c>
      <c r="I147" s="15">
        <v>1</v>
      </c>
      <c r="J147" s="14" t="s">
        <v>832</v>
      </c>
      <c r="K147" s="15">
        <v>1</v>
      </c>
      <c r="L147" s="15">
        <v>200000</v>
      </c>
      <c r="M147" s="15">
        <v>200000</v>
      </c>
      <c r="N147" s="15">
        <v>155</v>
      </c>
      <c r="O147" s="15">
        <v>155</v>
      </c>
      <c r="P147" s="15">
        <v>0</v>
      </c>
      <c r="Q147" s="15">
        <f t="shared" si="22"/>
        <v>46.5</v>
      </c>
      <c r="R147" s="15">
        <f t="shared" si="23"/>
        <v>15.5</v>
      </c>
      <c r="S147" s="15">
        <f t="shared" si="24"/>
        <v>31</v>
      </c>
      <c r="T147" s="15"/>
      <c r="U147" s="15">
        <f t="shared" si="25"/>
        <v>62</v>
      </c>
      <c r="V147" s="23">
        <f t="shared" si="19"/>
        <v>45911</v>
      </c>
      <c r="W147" s="23">
        <f t="shared" si="20"/>
        <v>45911</v>
      </c>
      <c r="X147" s="23">
        <v>45918</v>
      </c>
      <c r="Y147" s="23">
        <f t="shared" si="21"/>
        <v>46282</v>
      </c>
      <c r="Z147" s="24" t="s">
        <v>834</v>
      </c>
      <c r="AA147" s="14" t="str">
        <f>VLOOKUP(Z147,[1]Sheet1!$C$3:$I$195,7,0)</f>
        <v>轮式拖拉机</v>
      </c>
    </row>
    <row r="148" s="3" customFormat="1" customHeight="1" spans="1:27">
      <c r="A148" s="13" t="s">
        <v>17</v>
      </c>
      <c r="B148" s="13" t="s">
        <v>49</v>
      </c>
      <c r="C148" s="14" t="s">
        <v>835</v>
      </c>
      <c r="D148" s="14" t="s">
        <v>51</v>
      </c>
      <c r="E148" s="14" t="s">
        <v>51</v>
      </c>
      <c r="F148" s="48" t="s">
        <v>52</v>
      </c>
      <c r="G148" s="14" t="s">
        <v>53</v>
      </c>
      <c r="H148" s="15" t="s">
        <v>54</v>
      </c>
      <c r="I148" s="15">
        <v>1</v>
      </c>
      <c r="J148" s="14" t="s">
        <v>53</v>
      </c>
      <c r="K148" s="15">
        <v>1</v>
      </c>
      <c r="L148" s="15">
        <v>450000</v>
      </c>
      <c r="M148" s="15">
        <v>450000</v>
      </c>
      <c r="N148" s="15">
        <v>500</v>
      </c>
      <c r="O148" s="15">
        <v>500</v>
      </c>
      <c r="P148" s="15">
        <v>0</v>
      </c>
      <c r="Q148" s="15">
        <f t="shared" ref="Q148:Q211" si="26">N148*0.3</f>
        <v>150</v>
      </c>
      <c r="R148" s="15">
        <f t="shared" si="23"/>
        <v>50</v>
      </c>
      <c r="S148" s="15">
        <f t="shared" si="24"/>
        <v>100</v>
      </c>
      <c r="T148" s="15">
        <v>0</v>
      </c>
      <c r="U148" s="15">
        <f t="shared" si="25"/>
        <v>200</v>
      </c>
      <c r="V148" s="23">
        <v>45863</v>
      </c>
      <c r="W148" s="23">
        <v>45863</v>
      </c>
      <c r="X148" s="23">
        <v>45870</v>
      </c>
      <c r="Y148" s="23">
        <v>46234</v>
      </c>
      <c r="Z148" s="24" t="s">
        <v>55</v>
      </c>
      <c r="AA148" s="14" t="str">
        <f>VLOOKUP(Z148,[1]Sheet1!$C$3:$I$195,7,0)</f>
        <v>轮式拖拉机</v>
      </c>
    </row>
    <row r="149" s="3" customFormat="1" customHeight="1" spans="1:27">
      <c r="A149" s="13" t="s">
        <v>17</v>
      </c>
      <c r="B149" s="13" t="s">
        <v>49</v>
      </c>
      <c r="C149" s="14" t="s">
        <v>836</v>
      </c>
      <c r="D149" s="14" t="s">
        <v>57</v>
      </c>
      <c r="E149" s="14" t="s">
        <v>57</v>
      </c>
      <c r="F149" s="48" t="s">
        <v>58</v>
      </c>
      <c r="G149" s="14" t="s">
        <v>59</v>
      </c>
      <c r="H149" s="15" t="s">
        <v>60</v>
      </c>
      <c r="I149" s="15">
        <v>1</v>
      </c>
      <c r="J149" s="14" t="s">
        <v>59</v>
      </c>
      <c r="K149" s="15">
        <v>1</v>
      </c>
      <c r="L149" s="15">
        <v>450000</v>
      </c>
      <c r="M149" s="15">
        <v>450000</v>
      </c>
      <c r="N149" s="15">
        <v>500</v>
      </c>
      <c r="O149" s="15">
        <v>500</v>
      </c>
      <c r="P149" s="15">
        <v>0</v>
      </c>
      <c r="Q149" s="15">
        <f t="shared" si="26"/>
        <v>150</v>
      </c>
      <c r="R149" s="15">
        <f t="shared" si="23"/>
        <v>50</v>
      </c>
      <c r="S149" s="15">
        <f t="shared" si="24"/>
        <v>100</v>
      </c>
      <c r="T149" s="15">
        <v>0</v>
      </c>
      <c r="U149" s="15">
        <f t="shared" si="25"/>
        <v>200</v>
      </c>
      <c r="V149" s="23">
        <v>45863</v>
      </c>
      <c r="W149" s="23">
        <v>45863</v>
      </c>
      <c r="X149" s="23">
        <v>45870</v>
      </c>
      <c r="Y149" s="23">
        <v>46234</v>
      </c>
      <c r="Z149" s="24" t="s">
        <v>61</v>
      </c>
      <c r="AA149" s="14" t="str">
        <f>VLOOKUP(Z149,[1]Sheet1!$C$3:$I$195,7,0)</f>
        <v>轮式拖拉机</v>
      </c>
    </row>
    <row r="150" s="3" customFormat="1" customHeight="1" spans="1:27">
      <c r="A150" s="13" t="s">
        <v>17</v>
      </c>
      <c r="B150" s="13" t="s">
        <v>49</v>
      </c>
      <c r="C150" s="14" t="s">
        <v>837</v>
      </c>
      <c r="D150" s="14" t="s">
        <v>63</v>
      </c>
      <c r="E150" s="14" t="s">
        <v>63</v>
      </c>
      <c r="F150" s="48" t="s">
        <v>64</v>
      </c>
      <c r="G150" s="14" t="s">
        <v>65</v>
      </c>
      <c r="H150" s="15" t="s">
        <v>66</v>
      </c>
      <c r="I150" s="15">
        <v>1</v>
      </c>
      <c r="J150" s="14" t="s">
        <v>65</v>
      </c>
      <c r="K150" s="15">
        <v>1</v>
      </c>
      <c r="L150" s="15">
        <v>450000</v>
      </c>
      <c r="M150" s="15">
        <v>450000</v>
      </c>
      <c r="N150" s="15">
        <v>500</v>
      </c>
      <c r="O150" s="15">
        <v>500</v>
      </c>
      <c r="P150" s="15">
        <v>0</v>
      </c>
      <c r="Q150" s="15">
        <f t="shared" si="26"/>
        <v>150</v>
      </c>
      <c r="R150" s="15">
        <f t="shared" si="23"/>
        <v>50</v>
      </c>
      <c r="S150" s="15">
        <f t="shared" si="24"/>
        <v>100</v>
      </c>
      <c r="T150" s="15">
        <v>0</v>
      </c>
      <c r="U150" s="15">
        <f t="shared" si="25"/>
        <v>200</v>
      </c>
      <c r="V150" s="23">
        <v>45863</v>
      </c>
      <c r="W150" s="23">
        <v>45863</v>
      </c>
      <c r="X150" s="23">
        <v>45870</v>
      </c>
      <c r="Y150" s="23">
        <v>46234</v>
      </c>
      <c r="Z150" s="24" t="s">
        <v>67</v>
      </c>
      <c r="AA150" s="14" t="str">
        <f>VLOOKUP(Z150,[1]Sheet1!$C$3:$I$195,7,0)</f>
        <v>轮式拖拉机</v>
      </c>
    </row>
    <row r="151" s="3" customFormat="1" customHeight="1" spans="1:27">
      <c r="A151" s="13" t="s">
        <v>17</v>
      </c>
      <c r="B151" s="13" t="s">
        <v>49</v>
      </c>
      <c r="C151" s="14" t="s">
        <v>838</v>
      </c>
      <c r="D151" s="14" t="s">
        <v>69</v>
      </c>
      <c r="E151" s="14" t="s">
        <v>69</v>
      </c>
      <c r="F151" s="14" t="s">
        <v>70</v>
      </c>
      <c r="G151" s="14" t="s">
        <v>71</v>
      </c>
      <c r="H151" s="15" t="s">
        <v>72</v>
      </c>
      <c r="I151" s="15">
        <v>1</v>
      </c>
      <c r="J151" s="14" t="s">
        <v>71</v>
      </c>
      <c r="K151" s="15">
        <v>1</v>
      </c>
      <c r="L151" s="15">
        <v>450000</v>
      </c>
      <c r="M151" s="15">
        <v>450000</v>
      </c>
      <c r="N151" s="15">
        <v>500</v>
      </c>
      <c r="O151" s="15">
        <v>500</v>
      </c>
      <c r="P151" s="15">
        <v>0</v>
      </c>
      <c r="Q151" s="15">
        <f t="shared" si="26"/>
        <v>150</v>
      </c>
      <c r="R151" s="15">
        <f t="shared" si="23"/>
        <v>50</v>
      </c>
      <c r="S151" s="15">
        <f t="shared" si="24"/>
        <v>100</v>
      </c>
      <c r="T151" s="15">
        <v>0</v>
      </c>
      <c r="U151" s="15">
        <f t="shared" si="25"/>
        <v>200</v>
      </c>
      <c r="V151" s="23">
        <v>45863</v>
      </c>
      <c r="W151" s="23">
        <v>45863</v>
      </c>
      <c r="X151" s="23">
        <v>45870</v>
      </c>
      <c r="Y151" s="23">
        <v>46234</v>
      </c>
      <c r="Z151" s="24" t="s">
        <v>73</v>
      </c>
      <c r="AA151" s="14" t="str">
        <f>VLOOKUP(Z151,[1]Sheet1!$C$3:$I$195,7,0)</f>
        <v>轮式拖拉机</v>
      </c>
    </row>
    <row r="152" s="3" customFormat="1" customHeight="1" spans="1:27">
      <c r="A152" s="13" t="s">
        <v>17</v>
      </c>
      <c r="B152" s="13" t="s">
        <v>49</v>
      </c>
      <c r="C152" s="14" t="s">
        <v>839</v>
      </c>
      <c r="D152" s="14" t="s">
        <v>840</v>
      </c>
      <c r="E152" s="14" t="s">
        <v>840</v>
      </c>
      <c r="F152" s="14" t="s">
        <v>841</v>
      </c>
      <c r="G152" s="14" t="s">
        <v>842</v>
      </c>
      <c r="H152" s="15" t="s">
        <v>843</v>
      </c>
      <c r="I152" s="15">
        <v>1</v>
      </c>
      <c r="J152" s="14" t="s">
        <v>842</v>
      </c>
      <c r="K152" s="15">
        <v>1</v>
      </c>
      <c r="L152" s="15">
        <v>450000</v>
      </c>
      <c r="M152" s="15">
        <v>450000</v>
      </c>
      <c r="N152" s="15">
        <v>500</v>
      </c>
      <c r="O152" s="15">
        <v>500</v>
      </c>
      <c r="P152" s="15">
        <v>0</v>
      </c>
      <c r="Q152" s="15">
        <f t="shared" si="26"/>
        <v>150</v>
      </c>
      <c r="R152" s="15">
        <f t="shared" si="23"/>
        <v>50</v>
      </c>
      <c r="S152" s="15">
        <f t="shared" si="24"/>
        <v>100</v>
      </c>
      <c r="T152" s="15">
        <v>0</v>
      </c>
      <c r="U152" s="15">
        <f t="shared" si="25"/>
        <v>200</v>
      </c>
      <c r="V152" s="23">
        <v>45863</v>
      </c>
      <c r="W152" s="23">
        <v>45863</v>
      </c>
      <c r="X152" s="23">
        <v>45870</v>
      </c>
      <c r="Y152" s="23">
        <v>46234</v>
      </c>
      <c r="Z152" s="24" t="s">
        <v>844</v>
      </c>
      <c r="AA152" s="14" t="str">
        <f>VLOOKUP(Z152,[1]Sheet1!$C$3:$I$195,7,0)</f>
        <v>履带式联合收割机</v>
      </c>
    </row>
    <row r="153" s="3" customFormat="1" customHeight="1" spans="1:27">
      <c r="A153" s="13" t="s">
        <v>17</v>
      </c>
      <c r="B153" s="13" t="s">
        <v>49</v>
      </c>
      <c r="C153" s="14" t="s">
        <v>845</v>
      </c>
      <c r="D153" s="14" t="s">
        <v>846</v>
      </c>
      <c r="E153" s="14" t="s">
        <v>846</v>
      </c>
      <c r="F153" s="48" t="s">
        <v>225</v>
      </c>
      <c r="G153" s="14" t="s">
        <v>847</v>
      </c>
      <c r="H153" s="15" t="s">
        <v>648</v>
      </c>
      <c r="I153" s="15">
        <v>1</v>
      </c>
      <c r="J153" s="14" t="s">
        <v>847</v>
      </c>
      <c r="K153" s="15">
        <v>1</v>
      </c>
      <c r="L153" s="15">
        <v>450000</v>
      </c>
      <c r="M153" s="15">
        <v>450000</v>
      </c>
      <c r="N153" s="15">
        <v>500</v>
      </c>
      <c r="O153" s="15">
        <v>500</v>
      </c>
      <c r="P153" s="15">
        <v>0</v>
      </c>
      <c r="Q153" s="15">
        <f t="shared" si="26"/>
        <v>150</v>
      </c>
      <c r="R153" s="15">
        <f t="shared" si="23"/>
        <v>50</v>
      </c>
      <c r="S153" s="15">
        <f t="shared" si="24"/>
        <v>100</v>
      </c>
      <c r="T153" s="15">
        <v>0</v>
      </c>
      <c r="U153" s="15">
        <f t="shared" si="25"/>
        <v>200</v>
      </c>
      <c r="V153" s="23">
        <v>45865</v>
      </c>
      <c r="W153" s="23">
        <v>45865</v>
      </c>
      <c r="X153" s="23">
        <v>45872</v>
      </c>
      <c r="Y153" s="23">
        <v>46236</v>
      </c>
      <c r="Z153" s="24" t="s">
        <v>848</v>
      </c>
      <c r="AA153" s="14" t="str">
        <f>VLOOKUP(Z153,[1]Sheet1!$C$3:$I$195,7,0)</f>
        <v>履带式联合收割机</v>
      </c>
    </row>
    <row r="154" s="3" customFormat="1" customHeight="1" spans="1:27">
      <c r="A154" s="13" t="s">
        <v>17</v>
      </c>
      <c r="B154" s="13" t="s">
        <v>49</v>
      </c>
      <c r="C154" s="14" t="s">
        <v>849</v>
      </c>
      <c r="D154" s="14" t="s">
        <v>850</v>
      </c>
      <c r="E154" s="14" t="s">
        <v>850</v>
      </c>
      <c r="F154" s="48" t="s">
        <v>386</v>
      </c>
      <c r="G154" s="14" t="s">
        <v>851</v>
      </c>
      <c r="H154" s="15" t="s">
        <v>852</v>
      </c>
      <c r="I154" s="15">
        <v>1</v>
      </c>
      <c r="J154" s="14" t="s">
        <v>851</v>
      </c>
      <c r="K154" s="15">
        <v>1</v>
      </c>
      <c r="L154" s="15">
        <v>450000</v>
      </c>
      <c r="M154" s="15">
        <v>450000</v>
      </c>
      <c r="N154" s="15">
        <v>500</v>
      </c>
      <c r="O154" s="15">
        <v>500</v>
      </c>
      <c r="P154" s="15">
        <v>0</v>
      </c>
      <c r="Q154" s="15">
        <f t="shared" si="26"/>
        <v>150</v>
      </c>
      <c r="R154" s="15">
        <f t="shared" si="23"/>
        <v>50</v>
      </c>
      <c r="S154" s="15">
        <f t="shared" si="24"/>
        <v>100</v>
      </c>
      <c r="T154" s="15">
        <v>0</v>
      </c>
      <c r="U154" s="15">
        <f t="shared" si="25"/>
        <v>200</v>
      </c>
      <c r="V154" s="23">
        <v>45865</v>
      </c>
      <c r="W154" s="23">
        <v>45865</v>
      </c>
      <c r="X154" s="23">
        <v>45872</v>
      </c>
      <c r="Y154" s="23">
        <v>46236</v>
      </c>
      <c r="Z154" s="24" t="s">
        <v>853</v>
      </c>
      <c r="AA154" s="14" t="str">
        <f>VLOOKUP(Z154,[1]Sheet1!$C$3:$I$195,7,0)</f>
        <v>履带式联合收割机</v>
      </c>
    </row>
    <row r="155" s="3" customFormat="1" customHeight="1" spans="1:27">
      <c r="A155" s="13" t="s">
        <v>17</v>
      </c>
      <c r="B155" s="13" t="s">
        <v>49</v>
      </c>
      <c r="C155" s="14" t="s">
        <v>854</v>
      </c>
      <c r="D155" s="14" t="s">
        <v>75</v>
      </c>
      <c r="E155" s="14" t="s">
        <v>75</v>
      </c>
      <c r="F155" s="48" t="s">
        <v>76</v>
      </c>
      <c r="G155" s="14" t="s">
        <v>77</v>
      </c>
      <c r="H155" s="15" t="s">
        <v>78</v>
      </c>
      <c r="I155" s="15">
        <v>1</v>
      </c>
      <c r="J155" s="14" t="s">
        <v>77</v>
      </c>
      <c r="K155" s="15">
        <v>1</v>
      </c>
      <c r="L155" s="15">
        <v>450000</v>
      </c>
      <c r="M155" s="15">
        <v>450000</v>
      </c>
      <c r="N155" s="15">
        <v>500</v>
      </c>
      <c r="O155" s="15">
        <v>500</v>
      </c>
      <c r="P155" s="15">
        <v>0</v>
      </c>
      <c r="Q155" s="15">
        <f t="shared" si="26"/>
        <v>150</v>
      </c>
      <c r="R155" s="15">
        <f t="shared" si="23"/>
        <v>50</v>
      </c>
      <c r="S155" s="15">
        <f t="shared" si="24"/>
        <v>100</v>
      </c>
      <c r="T155" s="15">
        <v>0</v>
      </c>
      <c r="U155" s="15">
        <f t="shared" si="25"/>
        <v>200</v>
      </c>
      <c r="V155" s="23">
        <v>45865</v>
      </c>
      <c r="W155" s="23">
        <v>45865</v>
      </c>
      <c r="X155" s="23">
        <v>45872</v>
      </c>
      <c r="Y155" s="23">
        <v>46236</v>
      </c>
      <c r="Z155" s="24" t="s">
        <v>79</v>
      </c>
      <c r="AA155" s="14" t="str">
        <f>VLOOKUP(Z155,[1]Sheet1!$C$3:$I$195,7,0)</f>
        <v>轮式拖拉机</v>
      </c>
    </row>
    <row r="156" s="3" customFormat="1" customHeight="1" spans="1:27">
      <c r="A156" s="13" t="s">
        <v>17</v>
      </c>
      <c r="B156" s="13" t="s">
        <v>49</v>
      </c>
      <c r="C156" s="14" t="s">
        <v>855</v>
      </c>
      <c r="D156" s="14" t="s">
        <v>856</v>
      </c>
      <c r="E156" s="14" t="s">
        <v>856</v>
      </c>
      <c r="F156" s="48" t="s">
        <v>177</v>
      </c>
      <c r="G156" s="14" t="s">
        <v>857</v>
      </c>
      <c r="H156" s="15" t="s">
        <v>720</v>
      </c>
      <c r="I156" s="15">
        <v>1</v>
      </c>
      <c r="J156" s="14" t="s">
        <v>857</v>
      </c>
      <c r="K156" s="15">
        <v>1</v>
      </c>
      <c r="L156" s="15">
        <v>450000</v>
      </c>
      <c r="M156" s="15">
        <v>450000</v>
      </c>
      <c r="N156" s="15">
        <v>500</v>
      </c>
      <c r="O156" s="15">
        <v>500</v>
      </c>
      <c r="P156" s="15">
        <v>0</v>
      </c>
      <c r="Q156" s="15">
        <f t="shared" si="26"/>
        <v>150</v>
      </c>
      <c r="R156" s="15">
        <f t="shared" si="23"/>
        <v>50</v>
      </c>
      <c r="S156" s="15">
        <f t="shared" si="24"/>
        <v>100</v>
      </c>
      <c r="T156" s="15">
        <v>0</v>
      </c>
      <c r="U156" s="15">
        <f t="shared" si="25"/>
        <v>200</v>
      </c>
      <c r="V156" s="23">
        <v>45865</v>
      </c>
      <c r="W156" s="23">
        <v>45865</v>
      </c>
      <c r="X156" s="23">
        <v>45872</v>
      </c>
      <c r="Y156" s="23">
        <v>46236</v>
      </c>
      <c r="Z156" s="24" t="s">
        <v>858</v>
      </c>
      <c r="AA156" s="14" t="str">
        <f>VLOOKUP(Z156,[1]Sheet1!$C$3:$I$195,7,0)</f>
        <v>履带式联合收割机</v>
      </c>
    </row>
    <row r="157" s="3" customFormat="1" customHeight="1" spans="1:27">
      <c r="A157" s="13" t="s">
        <v>17</v>
      </c>
      <c r="B157" s="13" t="s">
        <v>49</v>
      </c>
      <c r="C157" s="14" t="s">
        <v>859</v>
      </c>
      <c r="D157" s="14" t="s">
        <v>860</v>
      </c>
      <c r="E157" s="14" t="s">
        <v>860</v>
      </c>
      <c r="F157" s="48" t="s">
        <v>861</v>
      </c>
      <c r="G157" s="14" t="s">
        <v>862</v>
      </c>
      <c r="H157" s="15" t="s">
        <v>863</v>
      </c>
      <c r="I157" s="15">
        <v>1</v>
      </c>
      <c r="J157" s="14" t="s">
        <v>862</v>
      </c>
      <c r="K157" s="15">
        <v>1</v>
      </c>
      <c r="L157" s="15">
        <v>450000</v>
      </c>
      <c r="M157" s="15">
        <v>450000</v>
      </c>
      <c r="N157" s="15">
        <v>500</v>
      </c>
      <c r="O157" s="15">
        <v>500</v>
      </c>
      <c r="P157" s="15">
        <v>0</v>
      </c>
      <c r="Q157" s="15">
        <f t="shared" si="26"/>
        <v>150</v>
      </c>
      <c r="R157" s="15">
        <f t="shared" si="23"/>
        <v>50</v>
      </c>
      <c r="S157" s="15">
        <f t="shared" si="24"/>
        <v>100</v>
      </c>
      <c r="T157" s="15">
        <v>0</v>
      </c>
      <c r="U157" s="15">
        <f t="shared" si="25"/>
        <v>200</v>
      </c>
      <c r="V157" s="23">
        <v>45865</v>
      </c>
      <c r="W157" s="23">
        <v>45865</v>
      </c>
      <c r="X157" s="23">
        <v>45872</v>
      </c>
      <c r="Y157" s="23">
        <v>46236</v>
      </c>
      <c r="Z157" s="24" t="s">
        <v>864</v>
      </c>
      <c r="AA157" s="14" t="str">
        <f>VLOOKUP(Z157,[1]Sheet1!$C$3:$I$195,7,0)</f>
        <v>履带式联合收割机</v>
      </c>
    </row>
    <row r="158" s="3" customFormat="1" customHeight="1" spans="1:27">
      <c r="A158" s="13" t="s">
        <v>17</v>
      </c>
      <c r="B158" s="13" t="s">
        <v>49</v>
      </c>
      <c r="C158" s="14" t="s">
        <v>865</v>
      </c>
      <c r="D158" s="14" t="s">
        <v>81</v>
      </c>
      <c r="E158" s="14" t="s">
        <v>81</v>
      </c>
      <c r="F158" s="48" t="s">
        <v>82</v>
      </c>
      <c r="G158" s="14" t="s">
        <v>83</v>
      </c>
      <c r="H158" s="15" t="s">
        <v>84</v>
      </c>
      <c r="I158" s="15">
        <v>1</v>
      </c>
      <c r="J158" s="14" t="s">
        <v>83</v>
      </c>
      <c r="K158" s="15">
        <v>1</v>
      </c>
      <c r="L158" s="15">
        <v>450000</v>
      </c>
      <c r="M158" s="15">
        <v>450000</v>
      </c>
      <c r="N158" s="15">
        <v>500</v>
      </c>
      <c r="O158" s="15">
        <v>500</v>
      </c>
      <c r="P158" s="15">
        <v>0</v>
      </c>
      <c r="Q158" s="15">
        <f t="shared" si="26"/>
        <v>150</v>
      </c>
      <c r="R158" s="15">
        <f t="shared" si="23"/>
        <v>50</v>
      </c>
      <c r="S158" s="15">
        <f t="shared" si="24"/>
        <v>100</v>
      </c>
      <c r="T158" s="15">
        <v>0</v>
      </c>
      <c r="U158" s="15">
        <f t="shared" si="25"/>
        <v>200</v>
      </c>
      <c r="V158" s="23">
        <v>45866</v>
      </c>
      <c r="W158" s="23">
        <v>45866</v>
      </c>
      <c r="X158" s="23">
        <v>45873</v>
      </c>
      <c r="Y158" s="23">
        <v>46237</v>
      </c>
      <c r="Z158" s="24" t="s">
        <v>85</v>
      </c>
      <c r="AA158" s="14" t="str">
        <f>VLOOKUP(Z158,[1]Sheet1!$C$3:$I$195,7,0)</f>
        <v>轮式拖拉机</v>
      </c>
    </row>
    <row r="159" s="3" customFormat="1" customHeight="1" spans="1:27">
      <c r="A159" s="13" t="s">
        <v>17</v>
      </c>
      <c r="B159" s="13" t="s">
        <v>49</v>
      </c>
      <c r="C159" s="14" t="s">
        <v>866</v>
      </c>
      <c r="D159" s="14" t="s">
        <v>87</v>
      </c>
      <c r="E159" s="14" t="s">
        <v>87</v>
      </c>
      <c r="F159" s="48" t="s">
        <v>88</v>
      </c>
      <c r="G159" s="14" t="s">
        <v>89</v>
      </c>
      <c r="H159" s="15" t="s">
        <v>90</v>
      </c>
      <c r="I159" s="15">
        <v>1</v>
      </c>
      <c r="J159" s="14" t="s">
        <v>89</v>
      </c>
      <c r="K159" s="15">
        <v>1</v>
      </c>
      <c r="L159" s="15">
        <v>450000</v>
      </c>
      <c r="M159" s="15">
        <v>450000</v>
      </c>
      <c r="N159" s="15">
        <v>500</v>
      </c>
      <c r="O159" s="15">
        <v>500</v>
      </c>
      <c r="P159" s="15">
        <v>0</v>
      </c>
      <c r="Q159" s="15">
        <f t="shared" si="26"/>
        <v>150</v>
      </c>
      <c r="R159" s="15">
        <f t="shared" si="23"/>
        <v>50</v>
      </c>
      <c r="S159" s="15">
        <f t="shared" si="24"/>
        <v>100</v>
      </c>
      <c r="T159" s="15">
        <v>0</v>
      </c>
      <c r="U159" s="15">
        <f t="shared" si="25"/>
        <v>200</v>
      </c>
      <c r="V159" s="23">
        <v>45866</v>
      </c>
      <c r="W159" s="23">
        <v>45866</v>
      </c>
      <c r="X159" s="23">
        <v>45873</v>
      </c>
      <c r="Y159" s="23">
        <v>46237</v>
      </c>
      <c r="Z159" s="24" t="s">
        <v>91</v>
      </c>
      <c r="AA159" s="14" t="str">
        <f>VLOOKUP(Z159,[1]Sheet1!$C$3:$I$195,7,0)</f>
        <v>轮式拖拉机</v>
      </c>
    </row>
    <row r="160" s="3" customFormat="1" customHeight="1" spans="1:27">
      <c r="A160" s="13" t="s">
        <v>17</v>
      </c>
      <c r="B160" s="13" t="s">
        <v>49</v>
      </c>
      <c r="C160" s="14" t="s">
        <v>867</v>
      </c>
      <c r="D160" s="14" t="s">
        <v>93</v>
      </c>
      <c r="E160" s="14" t="s">
        <v>93</v>
      </c>
      <c r="F160" s="48" t="s">
        <v>94</v>
      </c>
      <c r="G160" s="14" t="s">
        <v>95</v>
      </c>
      <c r="H160" s="15" t="s">
        <v>96</v>
      </c>
      <c r="I160" s="15">
        <v>1</v>
      </c>
      <c r="J160" s="14" t="s">
        <v>95</v>
      </c>
      <c r="K160" s="15">
        <v>1</v>
      </c>
      <c r="L160" s="15">
        <v>450000</v>
      </c>
      <c r="M160" s="15">
        <v>450000</v>
      </c>
      <c r="N160" s="15">
        <v>500</v>
      </c>
      <c r="O160" s="15">
        <v>500</v>
      </c>
      <c r="P160" s="15">
        <v>0</v>
      </c>
      <c r="Q160" s="15">
        <f t="shared" si="26"/>
        <v>150</v>
      </c>
      <c r="R160" s="15">
        <f t="shared" si="23"/>
        <v>50</v>
      </c>
      <c r="S160" s="15">
        <f t="shared" si="24"/>
        <v>100</v>
      </c>
      <c r="T160" s="15">
        <v>0</v>
      </c>
      <c r="U160" s="15">
        <f t="shared" si="25"/>
        <v>200</v>
      </c>
      <c r="V160" s="23">
        <v>45866</v>
      </c>
      <c r="W160" s="23">
        <v>45866</v>
      </c>
      <c r="X160" s="23">
        <v>45873</v>
      </c>
      <c r="Y160" s="23">
        <v>46237</v>
      </c>
      <c r="Z160" s="24" t="s">
        <v>97</v>
      </c>
      <c r="AA160" s="14" t="str">
        <f>VLOOKUP(Z160,[1]Sheet1!$C$3:$I$195,7,0)</f>
        <v>轮式拖拉机</v>
      </c>
    </row>
    <row r="161" s="3" customFormat="1" customHeight="1" spans="1:27">
      <c r="A161" s="13" t="s">
        <v>17</v>
      </c>
      <c r="B161" s="13" t="s">
        <v>49</v>
      </c>
      <c r="C161" s="14" t="s">
        <v>868</v>
      </c>
      <c r="D161" s="14" t="s">
        <v>869</v>
      </c>
      <c r="E161" s="14" t="s">
        <v>869</v>
      </c>
      <c r="F161" s="48" t="s">
        <v>751</v>
      </c>
      <c r="G161" s="14" t="s">
        <v>870</v>
      </c>
      <c r="H161" s="15" t="s">
        <v>179</v>
      </c>
      <c r="I161" s="15">
        <v>1</v>
      </c>
      <c r="J161" s="14" t="s">
        <v>870</v>
      </c>
      <c r="K161" s="15">
        <v>1</v>
      </c>
      <c r="L161" s="15">
        <v>450000</v>
      </c>
      <c r="M161" s="15">
        <v>450000</v>
      </c>
      <c r="N161" s="15">
        <v>500</v>
      </c>
      <c r="O161" s="15">
        <v>500</v>
      </c>
      <c r="P161" s="15">
        <v>0</v>
      </c>
      <c r="Q161" s="15">
        <f t="shared" si="26"/>
        <v>150</v>
      </c>
      <c r="R161" s="15">
        <f t="shared" si="23"/>
        <v>50</v>
      </c>
      <c r="S161" s="15">
        <f t="shared" si="24"/>
        <v>100</v>
      </c>
      <c r="T161" s="15">
        <v>0</v>
      </c>
      <c r="U161" s="15">
        <f t="shared" si="25"/>
        <v>200</v>
      </c>
      <c r="V161" s="23">
        <v>45869</v>
      </c>
      <c r="W161" s="23">
        <v>45869</v>
      </c>
      <c r="X161" s="23">
        <v>45876</v>
      </c>
      <c r="Y161" s="23">
        <v>46240</v>
      </c>
      <c r="Z161" s="24" t="s">
        <v>871</v>
      </c>
      <c r="AA161" s="14" t="str">
        <f>VLOOKUP(Z161,[1]Sheet1!$C$3:$I$195,7,0)</f>
        <v>履带式联合收割机</v>
      </c>
    </row>
    <row r="162" s="3" customFormat="1" customHeight="1" spans="1:27">
      <c r="A162" s="13" t="s">
        <v>17</v>
      </c>
      <c r="B162" s="13" t="s">
        <v>49</v>
      </c>
      <c r="C162" s="14" t="s">
        <v>872</v>
      </c>
      <c r="D162" s="14" t="s">
        <v>873</v>
      </c>
      <c r="E162" s="14" t="s">
        <v>873</v>
      </c>
      <c r="F162" s="48" t="s">
        <v>874</v>
      </c>
      <c r="G162" s="14" t="s">
        <v>875</v>
      </c>
      <c r="H162" s="15" t="s">
        <v>753</v>
      </c>
      <c r="I162" s="15">
        <v>1</v>
      </c>
      <c r="J162" s="14" t="s">
        <v>875</v>
      </c>
      <c r="K162" s="15">
        <v>1</v>
      </c>
      <c r="L162" s="15">
        <v>450000</v>
      </c>
      <c r="M162" s="15">
        <v>450000</v>
      </c>
      <c r="N162" s="15">
        <v>500</v>
      </c>
      <c r="O162" s="15">
        <v>500</v>
      </c>
      <c r="P162" s="15">
        <v>0</v>
      </c>
      <c r="Q162" s="15">
        <f t="shared" si="26"/>
        <v>150</v>
      </c>
      <c r="R162" s="15">
        <f t="shared" si="23"/>
        <v>50</v>
      </c>
      <c r="S162" s="15">
        <f t="shared" si="24"/>
        <v>100</v>
      </c>
      <c r="T162" s="15">
        <v>0</v>
      </c>
      <c r="U162" s="15">
        <f t="shared" si="25"/>
        <v>200</v>
      </c>
      <c r="V162" s="23">
        <v>45869</v>
      </c>
      <c r="W162" s="23">
        <v>45869</v>
      </c>
      <c r="X162" s="23">
        <v>45876</v>
      </c>
      <c r="Y162" s="23">
        <v>46240</v>
      </c>
      <c r="Z162" s="24" t="s">
        <v>876</v>
      </c>
      <c r="AA162" s="14" t="str">
        <f>VLOOKUP(Z162,[1]Sheet1!$C$3:$I$195,7,0)</f>
        <v>履带式联合收割机</v>
      </c>
    </row>
    <row r="163" s="3" customFormat="1" customHeight="1" spans="1:27">
      <c r="A163" s="13" t="s">
        <v>17</v>
      </c>
      <c r="B163" s="13" t="s">
        <v>49</v>
      </c>
      <c r="C163" s="14" t="s">
        <v>877</v>
      </c>
      <c r="D163" s="14" t="s">
        <v>878</v>
      </c>
      <c r="E163" s="14" t="s">
        <v>878</v>
      </c>
      <c r="F163" s="48" t="s">
        <v>657</v>
      </c>
      <c r="G163" s="14" t="s">
        <v>879</v>
      </c>
      <c r="H163" s="15" t="s">
        <v>880</v>
      </c>
      <c r="I163" s="15">
        <v>1</v>
      </c>
      <c r="J163" s="14" t="s">
        <v>879</v>
      </c>
      <c r="K163" s="15">
        <v>1</v>
      </c>
      <c r="L163" s="15">
        <v>450000</v>
      </c>
      <c r="M163" s="15">
        <v>450000</v>
      </c>
      <c r="N163" s="15">
        <v>500</v>
      </c>
      <c r="O163" s="15">
        <v>500</v>
      </c>
      <c r="P163" s="15">
        <v>0</v>
      </c>
      <c r="Q163" s="15">
        <f t="shared" si="26"/>
        <v>150</v>
      </c>
      <c r="R163" s="15">
        <f t="shared" si="23"/>
        <v>50</v>
      </c>
      <c r="S163" s="15">
        <f t="shared" si="24"/>
        <v>100</v>
      </c>
      <c r="T163" s="15">
        <v>0</v>
      </c>
      <c r="U163" s="15">
        <f t="shared" si="25"/>
        <v>200</v>
      </c>
      <c r="V163" s="23">
        <v>45869</v>
      </c>
      <c r="W163" s="23">
        <v>45869</v>
      </c>
      <c r="X163" s="23">
        <v>45876</v>
      </c>
      <c r="Y163" s="23">
        <v>46240</v>
      </c>
      <c r="Z163" s="24" t="s">
        <v>881</v>
      </c>
      <c r="AA163" s="14" t="str">
        <f>VLOOKUP(Z163,[1]Sheet1!$C$3:$I$195,7,0)</f>
        <v>履带式联合收割机</v>
      </c>
    </row>
    <row r="164" s="3" customFormat="1" customHeight="1" spans="1:27">
      <c r="A164" s="13" t="s">
        <v>17</v>
      </c>
      <c r="B164" s="13" t="s">
        <v>49</v>
      </c>
      <c r="C164" s="14" t="s">
        <v>882</v>
      </c>
      <c r="D164" s="14" t="s">
        <v>99</v>
      </c>
      <c r="E164" s="14" t="s">
        <v>99</v>
      </c>
      <c r="F164" s="48" t="s">
        <v>100</v>
      </c>
      <c r="G164" s="14" t="s">
        <v>101</v>
      </c>
      <c r="H164" s="15" t="s">
        <v>102</v>
      </c>
      <c r="I164" s="15">
        <v>1</v>
      </c>
      <c r="J164" s="14" t="s">
        <v>101</v>
      </c>
      <c r="K164" s="15">
        <v>1</v>
      </c>
      <c r="L164" s="15">
        <v>400000</v>
      </c>
      <c r="M164" s="15">
        <v>400000</v>
      </c>
      <c r="N164" s="15">
        <v>400</v>
      </c>
      <c r="O164" s="15">
        <v>400</v>
      </c>
      <c r="P164" s="15">
        <v>0</v>
      </c>
      <c r="Q164" s="15">
        <f t="shared" si="26"/>
        <v>120</v>
      </c>
      <c r="R164" s="15">
        <f t="shared" si="23"/>
        <v>40</v>
      </c>
      <c r="S164" s="15">
        <f t="shared" si="24"/>
        <v>80</v>
      </c>
      <c r="T164" s="15">
        <v>0</v>
      </c>
      <c r="U164" s="15">
        <f t="shared" si="25"/>
        <v>160</v>
      </c>
      <c r="V164" s="23">
        <v>45871</v>
      </c>
      <c r="W164" s="23">
        <v>45871</v>
      </c>
      <c r="X164" s="23">
        <v>45878</v>
      </c>
      <c r="Y164" s="23">
        <v>46242</v>
      </c>
      <c r="Z164" s="24" t="s">
        <v>103</v>
      </c>
      <c r="AA164" s="14" t="str">
        <f>VLOOKUP(Z164,[1]Sheet1!$C$3:$I$195,7,0)</f>
        <v>手扶拖拉机运输机组</v>
      </c>
    </row>
    <row r="165" s="3" customFormat="1" customHeight="1" spans="1:27">
      <c r="A165" s="13" t="s">
        <v>17</v>
      </c>
      <c r="B165" s="13" t="s">
        <v>49</v>
      </c>
      <c r="C165" s="14" t="s">
        <v>883</v>
      </c>
      <c r="D165" s="14" t="s">
        <v>884</v>
      </c>
      <c r="E165" s="14" t="s">
        <v>884</v>
      </c>
      <c r="F165" s="48" t="s">
        <v>885</v>
      </c>
      <c r="G165" s="14" t="s">
        <v>886</v>
      </c>
      <c r="H165" s="15" t="s">
        <v>887</v>
      </c>
      <c r="I165" s="15">
        <v>1</v>
      </c>
      <c r="J165" s="14" t="s">
        <v>886</v>
      </c>
      <c r="K165" s="15">
        <v>1</v>
      </c>
      <c r="L165" s="15">
        <v>450000</v>
      </c>
      <c r="M165" s="15">
        <v>450000</v>
      </c>
      <c r="N165" s="15">
        <v>500</v>
      </c>
      <c r="O165" s="15">
        <v>500</v>
      </c>
      <c r="P165" s="15">
        <v>0</v>
      </c>
      <c r="Q165" s="15">
        <f t="shared" si="26"/>
        <v>150</v>
      </c>
      <c r="R165" s="15">
        <f t="shared" si="23"/>
        <v>50</v>
      </c>
      <c r="S165" s="15">
        <f t="shared" si="24"/>
        <v>100</v>
      </c>
      <c r="T165" s="15">
        <v>0</v>
      </c>
      <c r="U165" s="15">
        <f t="shared" si="25"/>
        <v>200</v>
      </c>
      <c r="V165" s="23">
        <v>45871</v>
      </c>
      <c r="W165" s="23">
        <v>45871</v>
      </c>
      <c r="X165" s="23">
        <v>45878</v>
      </c>
      <c r="Y165" s="23">
        <v>46242</v>
      </c>
      <c r="Z165" s="24" t="s">
        <v>888</v>
      </c>
      <c r="AA165" s="14" t="str">
        <f>VLOOKUP(Z165,[1]Sheet1!$C$3:$I$195,7,0)</f>
        <v>履带式联合收割机</v>
      </c>
    </row>
    <row r="166" s="3" customFormat="1" customHeight="1" spans="1:27">
      <c r="A166" s="13" t="s">
        <v>17</v>
      </c>
      <c r="B166" s="13" t="s">
        <v>49</v>
      </c>
      <c r="C166" s="14" t="s">
        <v>889</v>
      </c>
      <c r="D166" s="14" t="s">
        <v>105</v>
      </c>
      <c r="E166" s="14" t="s">
        <v>105</v>
      </c>
      <c r="F166" s="48" t="s">
        <v>106</v>
      </c>
      <c r="G166" s="14" t="s">
        <v>107</v>
      </c>
      <c r="H166" s="15" t="s">
        <v>108</v>
      </c>
      <c r="I166" s="15">
        <v>1</v>
      </c>
      <c r="J166" s="14" t="s">
        <v>107</v>
      </c>
      <c r="K166" s="15">
        <v>1</v>
      </c>
      <c r="L166" s="15">
        <v>450000</v>
      </c>
      <c r="M166" s="15">
        <v>450000</v>
      </c>
      <c r="N166" s="15">
        <v>500</v>
      </c>
      <c r="O166" s="15">
        <v>500</v>
      </c>
      <c r="P166" s="15">
        <v>0</v>
      </c>
      <c r="Q166" s="15">
        <f t="shared" si="26"/>
        <v>150</v>
      </c>
      <c r="R166" s="15">
        <f t="shared" si="23"/>
        <v>50</v>
      </c>
      <c r="S166" s="15">
        <f t="shared" si="24"/>
        <v>100</v>
      </c>
      <c r="T166" s="15">
        <v>0</v>
      </c>
      <c r="U166" s="15">
        <f t="shared" si="25"/>
        <v>200</v>
      </c>
      <c r="V166" s="23">
        <v>45863</v>
      </c>
      <c r="W166" s="23">
        <v>45863</v>
      </c>
      <c r="X166" s="23">
        <v>45870</v>
      </c>
      <c r="Y166" s="23">
        <v>46234</v>
      </c>
      <c r="Z166" s="24" t="s">
        <v>109</v>
      </c>
      <c r="AA166" s="14" t="str">
        <f>VLOOKUP(Z166,[1]Sheet1!$C$3:$I$195,7,0)</f>
        <v>轮式拖拉机</v>
      </c>
    </row>
    <row r="167" s="3" customFormat="1" customHeight="1" spans="1:27">
      <c r="A167" s="13" t="s">
        <v>17</v>
      </c>
      <c r="B167" s="13" t="s">
        <v>49</v>
      </c>
      <c r="C167" s="14" t="s">
        <v>890</v>
      </c>
      <c r="D167" s="14" t="s">
        <v>891</v>
      </c>
      <c r="E167" s="14" t="s">
        <v>891</v>
      </c>
      <c r="F167" s="48" t="s">
        <v>542</v>
      </c>
      <c r="G167" s="14" t="s">
        <v>892</v>
      </c>
      <c r="H167" s="15" t="s">
        <v>893</v>
      </c>
      <c r="I167" s="15">
        <v>1</v>
      </c>
      <c r="J167" s="14" t="s">
        <v>892</v>
      </c>
      <c r="K167" s="15">
        <v>1</v>
      </c>
      <c r="L167" s="15">
        <v>450000</v>
      </c>
      <c r="M167" s="15">
        <v>450000</v>
      </c>
      <c r="N167" s="15">
        <v>500</v>
      </c>
      <c r="O167" s="15">
        <v>500</v>
      </c>
      <c r="P167" s="15">
        <v>0</v>
      </c>
      <c r="Q167" s="15">
        <f t="shared" si="26"/>
        <v>150</v>
      </c>
      <c r="R167" s="15">
        <f t="shared" si="23"/>
        <v>50</v>
      </c>
      <c r="S167" s="15">
        <f t="shared" si="24"/>
        <v>100</v>
      </c>
      <c r="T167" s="15">
        <v>0</v>
      </c>
      <c r="U167" s="15">
        <f t="shared" si="25"/>
        <v>200</v>
      </c>
      <c r="V167" s="23">
        <v>45863</v>
      </c>
      <c r="W167" s="23">
        <v>45863</v>
      </c>
      <c r="X167" s="23">
        <v>45870</v>
      </c>
      <c r="Y167" s="23">
        <v>46234</v>
      </c>
      <c r="Z167" s="24" t="s">
        <v>894</v>
      </c>
      <c r="AA167" s="14" t="str">
        <f>VLOOKUP(Z167,[1]Sheet1!$C$3:$I$195,7,0)</f>
        <v>履带式联合收割机</v>
      </c>
    </row>
    <row r="168" s="3" customFormat="1" customHeight="1" spans="1:27">
      <c r="A168" s="13" t="s">
        <v>17</v>
      </c>
      <c r="B168" s="13" t="s">
        <v>49</v>
      </c>
      <c r="C168" s="14" t="s">
        <v>895</v>
      </c>
      <c r="D168" s="14" t="s">
        <v>111</v>
      </c>
      <c r="E168" s="14" t="s">
        <v>111</v>
      </c>
      <c r="F168" s="48" t="s">
        <v>112</v>
      </c>
      <c r="G168" s="14" t="s">
        <v>113</v>
      </c>
      <c r="H168" s="15" t="s">
        <v>114</v>
      </c>
      <c r="I168" s="15">
        <v>1</v>
      </c>
      <c r="J168" s="14" t="s">
        <v>113</v>
      </c>
      <c r="K168" s="15">
        <v>1</v>
      </c>
      <c r="L168" s="15">
        <v>450000</v>
      </c>
      <c r="M168" s="15">
        <v>450000</v>
      </c>
      <c r="N168" s="15">
        <v>500</v>
      </c>
      <c r="O168" s="15">
        <v>500</v>
      </c>
      <c r="P168" s="15">
        <v>0</v>
      </c>
      <c r="Q168" s="15">
        <f t="shared" si="26"/>
        <v>150</v>
      </c>
      <c r="R168" s="15">
        <f t="shared" si="23"/>
        <v>50</v>
      </c>
      <c r="S168" s="15">
        <f t="shared" si="24"/>
        <v>100</v>
      </c>
      <c r="T168" s="15">
        <v>0</v>
      </c>
      <c r="U168" s="15">
        <f t="shared" si="25"/>
        <v>200</v>
      </c>
      <c r="V168" s="23">
        <v>45874</v>
      </c>
      <c r="W168" s="23">
        <v>45874</v>
      </c>
      <c r="X168" s="23">
        <v>45881</v>
      </c>
      <c r="Y168" s="23">
        <v>46245</v>
      </c>
      <c r="Z168" s="24" t="s">
        <v>896</v>
      </c>
      <c r="AA168" s="14" t="str">
        <f>VLOOKUP(Z168,[1]Sheet1!$C$3:$I$195,7,0)</f>
        <v>履带式联合收割机</v>
      </c>
    </row>
    <row r="169" s="3" customFormat="1" customHeight="1" spans="1:27">
      <c r="A169" s="13" t="s">
        <v>17</v>
      </c>
      <c r="B169" s="13" t="s">
        <v>49</v>
      </c>
      <c r="C169" s="14" t="s">
        <v>897</v>
      </c>
      <c r="D169" s="14" t="s">
        <v>111</v>
      </c>
      <c r="E169" s="14" t="s">
        <v>111</v>
      </c>
      <c r="F169" s="48" t="s">
        <v>112</v>
      </c>
      <c r="G169" s="14" t="s">
        <v>113</v>
      </c>
      <c r="H169" s="15" t="s">
        <v>114</v>
      </c>
      <c r="I169" s="15">
        <v>1</v>
      </c>
      <c r="J169" s="14" t="s">
        <v>113</v>
      </c>
      <c r="K169" s="15">
        <v>1</v>
      </c>
      <c r="L169" s="15">
        <v>450000</v>
      </c>
      <c r="M169" s="15">
        <v>450000</v>
      </c>
      <c r="N169" s="15">
        <v>500</v>
      </c>
      <c r="O169" s="15">
        <v>500</v>
      </c>
      <c r="P169" s="15">
        <v>0</v>
      </c>
      <c r="Q169" s="15">
        <f t="shared" si="26"/>
        <v>150</v>
      </c>
      <c r="R169" s="15">
        <f t="shared" si="23"/>
        <v>50</v>
      </c>
      <c r="S169" s="15">
        <f t="shared" si="24"/>
        <v>100</v>
      </c>
      <c r="T169" s="15">
        <v>0</v>
      </c>
      <c r="U169" s="15">
        <f t="shared" si="25"/>
        <v>200</v>
      </c>
      <c r="V169" s="23">
        <v>45874</v>
      </c>
      <c r="W169" s="23">
        <v>45874</v>
      </c>
      <c r="X169" s="23">
        <v>45881</v>
      </c>
      <c r="Y169" s="23">
        <v>46245</v>
      </c>
      <c r="Z169" s="24" t="s">
        <v>115</v>
      </c>
      <c r="AA169" s="14" t="str">
        <f>VLOOKUP(Z169,[1]Sheet1!$C$3:$I$195,7,0)</f>
        <v>轮式拖拉机</v>
      </c>
    </row>
    <row r="170" s="3" customFormat="1" customHeight="1" spans="1:27">
      <c r="A170" s="13" t="s">
        <v>17</v>
      </c>
      <c r="B170" s="13" t="s">
        <v>49</v>
      </c>
      <c r="C170" s="14" t="s">
        <v>898</v>
      </c>
      <c r="D170" s="14" t="s">
        <v>117</v>
      </c>
      <c r="E170" s="14" t="s">
        <v>117</v>
      </c>
      <c r="F170" s="48" t="s">
        <v>118</v>
      </c>
      <c r="G170" s="14" t="s">
        <v>119</v>
      </c>
      <c r="H170" s="15" t="s">
        <v>120</v>
      </c>
      <c r="I170" s="15">
        <v>1</v>
      </c>
      <c r="J170" s="14" t="s">
        <v>119</v>
      </c>
      <c r="K170" s="15">
        <v>1</v>
      </c>
      <c r="L170" s="15">
        <v>450000</v>
      </c>
      <c r="M170" s="15">
        <v>450000</v>
      </c>
      <c r="N170" s="15">
        <v>500</v>
      </c>
      <c r="O170" s="15">
        <v>500</v>
      </c>
      <c r="P170" s="15">
        <v>0</v>
      </c>
      <c r="Q170" s="15">
        <f t="shared" si="26"/>
        <v>150</v>
      </c>
      <c r="R170" s="15">
        <f t="shared" si="23"/>
        <v>50</v>
      </c>
      <c r="S170" s="15">
        <f t="shared" si="24"/>
        <v>100</v>
      </c>
      <c r="T170" s="15">
        <v>0</v>
      </c>
      <c r="U170" s="15">
        <f t="shared" si="25"/>
        <v>200</v>
      </c>
      <c r="V170" s="23">
        <v>45874</v>
      </c>
      <c r="W170" s="23">
        <v>45874</v>
      </c>
      <c r="X170" s="23">
        <v>45881</v>
      </c>
      <c r="Y170" s="23">
        <v>46245</v>
      </c>
      <c r="Z170" s="24" t="s">
        <v>121</v>
      </c>
      <c r="AA170" s="14" t="str">
        <f>VLOOKUP(Z170,[1]Sheet1!$C$3:$I$195,7,0)</f>
        <v>轮式拖拉机</v>
      </c>
    </row>
    <row r="171" s="3" customFormat="1" customHeight="1" spans="1:27">
      <c r="A171" s="13" t="s">
        <v>17</v>
      </c>
      <c r="B171" s="13" t="s">
        <v>49</v>
      </c>
      <c r="C171" s="14" t="s">
        <v>899</v>
      </c>
      <c r="D171" s="14" t="s">
        <v>123</v>
      </c>
      <c r="E171" s="14" t="s">
        <v>123</v>
      </c>
      <c r="F171" s="48" t="s">
        <v>76</v>
      </c>
      <c r="G171" s="14" t="s">
        <v>124</v>
      </c>
      <c r="H171" s="15" t="s">
        <v>125</v>
      </c>
      <c r="I171" s="15">
        <v>1</v>
      </c>
      <c r="J171" s="14" t="s">
        <v>124</v>
      </c>
      <c r="K171" s="15">
        <v>1</v>
      </c>
      <c r="L171" s="15">
        <v>450000</v>
      </c>
      <c r="M171" s="15">
        <v>450000</v>
      </c>
      <c r="N171" s="15">
        <v>500</v>
      </c>
      <c r="O171" s="15">
        <v>500</v>
      </c>
      <c r="P171" s="15">
        <v>0</v>
      </c>
      <c r="Q171" s="15">
        <f t="shared" si="26"/>
        <v>150</v>
      </c>
      <c r="R171" s="15">
        <f t="shared" si="23"/>
        <v>50</v>
      </c>
      <c r="S171" s="15">
        <f t="shared" si="24"/>
        <v>100</v>
      </c>
      <c r="T171" s="15">
        <v>0</v>
      </c>
      <c r="U171" s="15">
        <f t="shared" si="25"/>
        <v>200</v>
      </c>
      <c r="V171" s="23">
        <v>45875</v>
      </c>
      <c r="W171" s="23">
        <v>45875</v>
      </c>
      <c r="X171" s="23">
        <v>45882</v>
      </c>
      <c r="Y171" s="23">
        <v>46246</v>
      </c>
      <c r="Z171" s="24" t="s">
        <v>126</v>
      </c>
      <c r="AA171" s="14" t="str">
        <f>VLOOKUP(Z171,[1]Sheet1!$C$3:$I$195,7,0)</f>
        <v>轮式拖拉机</v>
      </c>
    </row>
    <row r="172" s="3" customFormat="1" customHeight="1" spans="1:27">
      <c r="A172" s="13" t="s">
        <v>17</v>
      </c>
      <c r="B172" s="13" t="s">
        <v>49</v>
      </c>
      <c r="C172" s="14" t="s">
        <v>900</v>
      </c>
      <c r="D172" s="14" t="s">
        <v>901</v>
      </c>
      <c r="E172" s="14" t="s">
        <v>901</v>
      </c>
      <c r="F172" s="48" t="s">
        <v>542</v>
      </c>
      <c r="G172" s="14" t="s">
        <v>902</v>
      </c>
      <c r="H172" s="15" t="s">
        <v>903</v>
      </c>
      <c r="I172" s="15">
        <v>1</v>
      </c>
      <c r="J172" s="14" t="s">
        <v>902</v>
      </c>
      <c r="K172" s="15">
        <v>1</v>
      </c>
      <c r="L172" s="15">
        <v>450000</v>
      </c>
      <c r="M172" s="15">
        <v>450000</v>
      </c>
      <c r="N172" s="15">
        <v>500</v>
      </c>
      <c r="O172" s="15">
        <v>500</v>
      </c>
      <c r="P172" s="15">
        <v>0</v>
      </c>
      <c r="Q172" s="15">
        <f t="shared" si="26"/>
        <v>150</v>
      </c>
      <c r="R172" s="15">
        <f t="shared" si="23"/>
        <v>50</v>
      </c>
      <c r="S172" s="15">
        <f t="shared" si="24"/>
        <v>100</v>
      </c>
      <c r="T172" s="15">
        <v>0</v>
      </c>
      <c r="U172" s="15">
        <f t="shared" si="25"/>
        <v>200</v>
      </c>
      <c r="V172" s="23">
        <v>45877</v>
      </c>
      <c r="W172" s="23">
        <v>45877</v>
      </c>
      <c r="X172" s="23">
        <v>45884</v>
      </c>
      <c r="Y172" s="23">
        <v>46248</v>
      </c>
      <c r="Z172" s="24" t="s">
        <v>904</v>
      </c>
      <c r="AA172" s="14" t="str">
        <f>VLOOKUP(Z172,[1]Sheet1!$C$3:$I$195,7,0)</f>
        <v>履带式联合收割机</v>
      </c>
    </row>
    <row r="173" s="3" customFormat="1" customHeight="1" spans="1:27">
      <c r="A173" s="13" t="s">
        <v>17</v>
      </c>
      <c r="B173" s="13" t="s">
        <v>49</v>
      </c>
      <c r="C173" s="14" t="s">
        <v>905</v>
      </c>
      <c r="D173" s="14" t="s">
        <v>128</v>
      </c>
      <c r="E173" s="14" t="s">
        <v>128</v>
      </c>
      <c r="F173" s="48" t="s">
        <v>129</v>
      </c>
      <c r="G173" s="14" t="s">
        <v>130</v>
      </c>
      <c r="H173" s="15" t="s">
        <v>131</v>
      </c>
      <c r="I173" s="15">
        <v>1</v>
      </c>
      <c r="J173" s="14" t="s">
        <v>130</v>
      </c>
      <c r="K173" s="15">
        <v>1</v>
      </c>
      <c r="L173" s="15">
        <v>450000</v>
      </c>
      <c r="M173" s="15">
        <v>450000</v>
      </c>
      <c r="N173" s="15">
        <v>500</v>
      </c>
      <c r="O173" s="15">
        <v>500</v>
      </c>
      <c r="P173" s="15">
        <v>0</v>
      </c>
      <c r="Q173" s="15">
        <f t="shared" si="26"/>
        <v>150</v>
      </c>
      <c r="R173" s="15">
        <f t="shared" si="23"/>
        <v>50</v>
      </c>
      <c r="S173" s="15">
        <f t="shared" si="24"/>
        <v>100</v>
      </c>
      <c r="T173" s="15">
        <v>0</v>
      </c>
      <c r="U173" s="15">
        <f t="shared" si="25"/>
        <v>200</v>
      </c>
      <c r="V173" s="23">
        <v>45877</v>
      </c>
      <c r="W173" s="23">
        <v>45877</v>
      </c>
      <c r="X173" s="23">
        <v>45884</v>
      </c>
      <c r="Y173" s="23">
        <v>46248</v>
      </c>
      <c r="Z173" s="24" t="s">
        <v>132</v>
      </c>
      <c r="AA173" s="14" t="str">
        <f>VLOOKUP(Z173,[1]Sheet1!$C$3:$I$195,7,0)</f>
        <v>轮式拖拉机</v>
      </c>
    </row>
    <row r="174" s="3" customFormat="1" customHeight="1" spans="1:27">
      <c r="A174" s="13" t="s">
        <v>17</v>
      </c>
      <c r="B174" s="13" t="s">
        <v>49</v>
      </c>
      <c r="C174" s="14" t="s">
        <v>906</v>
      </c>
      <c r="D174" s="14" t="s">
        <v>907</v>
      </c>
      <c r="E174" s="14" t="s">
        <v>907</v>
      </c>
      <c r="F174" s="48" t="s">
        <v>908</v>
      </c>
      <c r="G174" s="14" t="s">
        <v>909</v>
      </c>
      <c r="H174" s="15" t="s">
        <v>910</v>
      </c>
      <c r="I174" s="15">
        <v>1</v>
      </c>
      <c r="J174" s="14" t="s">
        <v>909</v>
      </c>
      <c r="K174" s="15">
        <v>1</v>
      </c>
      <c r="L174" s="15">
        <v>450000</v>
      </c>
      <c r="M174" s="15">
        <v>450000</v>
      </c>
      <c r="N174" s="15">
        <v>500</v>
      </c>
      <c r="O174" s="15">
        <v>500</v>
      </c>
      <c r="P174" s="15">
        <v>0</v>
      </c>
      <c r="Q174" s="15">
        <f t="shared" si="26"/>
        <v>150</v>
      </c>
      <c r="R174" s="15">
        <f t="shared" si="23"/>
        <v>50</v>
      </c>
      <c r="S174" s="15">
        <f t="shared" si="24"/>
        <v>100</v>
      </c>
      <c r="T174" s="15">
        <v>0</v>
      </c>
      <c r="U174" s="15">
        <f t="shared" si="25"/>
        <v>200</v>
      </c>
      <c r="V174" s="23">
        <v>45877</v>
      </c>
      <c r="W174" s="23">
        <v>45877</v>
      </c>
      <c r="X174" s="23">
        <v>45884</v>
      </c>
      <c r="Y174" s="23">
        <v>46248</v>
      </c>
      <c r="Z174" s="24" t="s">
        <v>911</v>
      </c>
      <c r="AA174" s="14" t="str">
        <f>VLOOKUP(Z174,[1]Sheet1!$C$3:$I$195,7,0)</f>
        <v>履带式联合收割机</v>
      </c>
    </row>
    <row r="175" s="3" customFormat="1" customHeight="1" spans="1:27">
      <c r="A175" s="13" t="s">
        <v>17</v>
      </c>
      <c r="B175" s="13" t="s">
        <v>49</v>
      </c>
      <c r="C175" s="14" t="s">
        <v>912</v>
      </c>
      <c r="D175" s="14" t="s">
        <v>134</v>
      </c>
      <c r="E175" s="14" t="s">
        <v>134</v>
      </c>
      <c r="F175" s="48" t="s">
        <v>135</v>
      </c>
      <c r="G175" s="14" t="s">
        <v>136</v>
      </c>
      <c r="H175" s="15" t="s">
        <v>137</v>
      </c>
      <c r="I175" s="15">
        <v>1</v>
      </c>
      <c r="J175" s="14" t="s">
        <v>136</v>
      </c>
      <c r="K175" s="15">
        <v>1</v>
      </c>
      <c r="L175" s="15">
        <v>450000</v>
      </c>
      <c r="M175" s="15">
        <v>450000</v>
      </c>
      <c r="N175" s="15">
        <v>500</v>
      </c>
      <c r="O175" s="15">
        <v>500</v>
      </c>
      <c r="P175" s="15">
        <v>0</v>
      </c>
      <c r="Q175" s="15">
        <f t="shared" si="26"/>
        <v>150</v>
      </c>
      <c r="R175" s="15">
        <f t="shared" si="23"/>
        <v>50</v>
      </c>
      <c r="S175" s="15">
        <f t="shared" si="24"/>
        <v>100</v>
      </c>
      <c r="T175" s="15">
        <v>0</v>
      </c>
      <c r="U175" s="15">
        <f t="shared" si="25"/>
        <v>200</v>
      </c>
      <c r="V175" s="23">
        <v>45878</v>
      </c>
      <c r="W175" s="23">
        <v>45878</v>
      </c>
      <c r="X175" s="23">
        <v>45885</v>
      </c>
      <c r="Y175" s="23">
        <v>46249</v>
      </c>
      <c r="Z175" s="24" t="s">
        <v>138</v>
      </c>
      <c r="AA175" s="14" t="str">
        <f>VLOOKUP(Z175,[1]Sheet1!$C$3:$I$195,7,0)</f>
        <v>轮式拖拉机</v>
      </c>
    </row>
    <row r="176" s="3" customFormat="1" customHeight="1" spans="1:27">
      <c r="A176" s="13" t="s">
        <v>17</v>
      </c>
      <c r="B176" s="13" t="s">
        <v>49</v>
      </c>
      <c r="C176" s="14" t="s">
        <v>913</v>
      </c>
      <c r="D176" s="14" t="s">
        <v>914</v>
      </c>
      <c r="E176" s="14" t="s">
        <v>914</v>
      </c>
      <c r="F176" s="48" t="s">
        <v>915</v>
      </c>
      <c r="G176" s="14" t="s">
        <v>916</v>
      </c>
      <c r="H176" s="15" t="s">
        <v>917</v>
      </c>
      <c r="I176" s="15">
        <v>1</v>
      </c>
      <c r="J176" s="14" t="s">
        <v>916</v>
      </c>
      <c r="K176" s="15">
        <v>1</v>
      </c>
      <c r="L176" s="15">
        <v>450000</v>
      </c>
      <c r="M176" s="15">
        <v>450000</v>
      </c>
      <c r="N176" s="15">
        <v>500</v>
      </c>
      <c r="O176" s="15">
        <v>500</v>
      </c>
      <c r="P176" s="15">
        <v>0</v>
      </c>
      <c r="Q176" s="15">
        <f t="shared" si="26"/>
        <v>150</v>
      </c>
      <c r="R176" s="15">
        <f t="shared" si="23"/>
        <v>50</v>
      </c>
      <c r="S176" s="15">
        <f t="shared" si="24"/>
        <v>100</v>
      </c>
      <c r="T176" s="15">
        <v>0</v>
      </c>
      <c r="U176" s="15">
        <f t="shared" si="25"/>
        <v>200</v>
      </c>
      <c r="V176" s="23">
        <v>45878</v>
      </c>
      <c r="W176" s="23">
        <v>45878</v>
      </c>
      <c r="X176" s="23">
        <v>45885</v>
      </c>
      <c r="Y176" s="23">
        <v>46249</v>
      </c>
      <c r="Z176" s="24" t="s">
        <v>918</v>
      </c>
      <c r="AA176" s="14" t="str">
        <f>VLOOKUP(Z176,[1]Sheet1!$C$3:$I$195,7,0)</f>
        <v>履带式联合收割机</v>
      </c>
    </row>
    <row r="177" s="3" customFormat="1" customHeight="1" spans="1:27">
      <c r="A177" s="13" t="s">
        <v>17</v>
      </c>
      <c r="B177" s="13" t="s">
        <v>49</v>
      </c>
      <c r="C177" s="14" t="s">
        <v>919</v>
      </c>
      <c r="D177" s="14" t="s">
        <v>920</v>
      </c>
      <c r="E177" s="14" t="s">
        <v>920</v>
      </c>
      <c r="F177" s="48" t="s">
        <v>921</v>
      </c>
      <c r="G177" s="14" t="s">
        <v>922</v>
      </c>
      <c r="H177" s="15" t="s">
        <v>923</v>
      </c>
      <c r="I177" s="15">
        <v>1</v>
      </c>
      <c r="J177" s="14" t="s">
        <v>922</v>
      </c>
      <c r="K177" s="15">
        <v>1</v>
      </c>
      <c r="L177" s="15">
        <v>450000</v>
      </c>
      <c r="M177" s="15">
        <v>450000</v>
      </c>
      <c r="N177" s="15">
        <v>500</v>
      </c>
      <c r="O177" s="15">
        <v>500</v>
      </c>
      <c r="P177" s="15">
        <v>0</v>
      </c>
      <c r="Q177" s="15">
        <f t="shared" si="26"/>
        <v>150</v>
      </c>
      <c r="R177" s="15">
        <f t="shared" si="23"/>
        <v>50</v>
      </c>
      <c r="S177" s="15">
        <f t="shared" si="24"/>
        <v>100</v>
      </c>
      <c r="T177" s="15">
        <v>0</v>
      </c>
      <c r="U177" s="15">
        <f t="shared" si="25"/>
        <v>200</v>
      </c>
      <c r="V177" s="23">
        <v>45878</v>
      </c>
      <c r="W177" s="23">
        <v>45878</v>
      </c>
      <c r="X177" s="23">
        <v>45885</v>
      </c>
      <c r="Y177" s="23">
        <v>46249</v>
      </c>
      <c r="Z177" s="24" t="s">
        <v>924</v>
      </c>
      <c r="AA177" s="14" t="str">
        <f>VLOOKUP(Z177,[1]Sheet1!$C$3:$I$195,7,0)</f>
        <v>履带式联合收割机</v>
      </c>
    </row>
    <row r="178" s="3" customFormat="1" customHeight="1" spans="1:27">
      <c r="A178" s="13" t="s">
        <v>17</v>
      </c>
      <c r="B178" s="13" t="s">
        <v>49</v>
      </c>
      <c r="C178" s="14" t="s">
        <v>925</v>
      </c>
      <c r="D178" s="14" t="s">
        <v>140</v>
      </c>
      <c r="E178" s="14" t="s">
        <v>140</v>
      </c>
      <c r="F178" s="48" t="s">
        <v>141</v>
      </c>
      <c r="G178" s="14" t="s">
        <v>142</v>
      </c>
      <c r="H178" s="15" t="s">
        <v>143</v>
      </c>
      <c r="I178" s="15">
        <v>1</v>
      </c>
      <c r="J178" s="14" t="s">
        <v>142</v>
      </c>
      <c r="K178" s="15">
        <v>1</v>
      </c>
      <c r="L178" s="15">
        <v>450000</v>
      </c>
      <c r="M178" s="15">
        <v>450000</v>
      </c>
      <c r="N178" s="15">
        <v>500</v>
      </c>
      <c r="O178" s="15">
        <v>500</v>
      </c>
      <c r="P178" s="15">
        <v>0</v>
      </c>
      <c r="Q178" s="15">
        <f t="shared" si="26"/>
        <v>150</v>
      </c>
      <c r="R178" s="15">
        <f t="shared" si="23"/>
        <v>50</v>
      </c>
      <c r="S178" s="15">
        <f t="shared" si="24"/>
        <v>100</v>
      </c>
      <c r="T178" s="15">
        <v>0</v>
      </c>
      <c r="U178" s="15">
        <f t="shared" si="25"/>
        <v>200</v>
      </c>
      <c r="V178" s="23">
        <v>45878</v>
      </c>
      <c r="W178" s="23">
        <v>45878</v>
      </c>
      <c r="X178" s="23">
        <v>45885</v>
      </c>
      <c r="Y178" s="23">
        <v>46249</v>
      </c>
      <c r="Z178" s="24" t="s">
        <v>144</v>
      </c>
      <c r="AA178" s="14" t="str">
        <f>VLOOKUP(Z178,[1]Sheet1!$C$3:$I$195,7,0)</f>
        <v>轮式拖拉机</v>
      </c>
    </row>
    <row r="179" s="3" customFormat="1" customHeight="1" spans="1:27">
      <c r="A179" s="13" t="s">
        <v>17</v>
      </c>
      <c r="B179" s="13" t="s">
        <v>49</v>
      </c>
      <c r="C179" s="14" t="s">
        <v>926</v>
      </c>
      <c r="D179" s="14" t="s">
        <v>927</v>
      </c>
      <c r="E179" s="14" t="s">
        <v>927</v>
      </c>
      <c r="F179" s="48" t="s">
        <v>565</v>
      </c>
      <c r="G179" s="14" t="s">
        <v>928</v>
      </c>
      <c r="H179" s="15" t="s">
        <v>929</v>
      </c>
      <c r="I179" s="15">
        <v>1</v>
      </c>
      <c r="J179" s="14" t="s">
        <v>928</v>
      </c>
      <c r="K179" s="15">
        <v>1</v>
      </c>
      <c r="L179" s="15">
        <v>450000</v>
      </c>
      <c r="M179" s="15">
        <v>450000</v>
      </c>
      <c r="N179" s="15">
        <v>500</v>
      </c>
      <c r="O179" s="15">
        <v>500</v>
      </c>
      <c r="P179" s="15">
        <v>0</v>
      </c>
      <c r="Q179" s="15">
        <f t="shared" si="26"/>
        <v>150</v>
      </c>
      <c r="R179" s="15">
        <f t="shared" si="23"/>
        <v>50</v>
      </c>
      <c r="S179" s="15">
        <f t="shared" si="24"/>
        <v>100</v>
      </c>
      <c r="T179" s="15">
        <v>0</v>
      </c>
      <c r="U179" s="15">
        <f t="shared" si="25"/>
        <v>200</v>
      </c>
      <c r="V179" s="23">
        <v>45878</v>
      </c>
      <c r="W179" s="23">
        <v>45878</v>
      </c>
      <c r="X179" s="23">
        <v>45885</v>
      </c>
      <c r="Y179" s="23">
        <v>46249</v>
      </c>
      <c r="Z179" s="24" t="s">
        <v>930</v>
      </c>
      <c r="AA179" s="14" t="str">
        <f>VLOOKUP(Z179,[1]Sheet1!$C$3:$I$195,7,0)</f>
        <v>履带式联合收割机</v>
      </c>
    </row>
    <row r="180" s="3" customFormat="1" customHeight="1" spans="1:27">
      <c r="A180" s="13" t="s">
        <v>17</v>
      </c>
      <c r="B180" s="13" t="s">
        <v>49</v>
      </c>
      <c r="C180" s="14" t="s">
        <v>931</v>
      </c>
      <c r="D180" s="14" t="s">
        <v>932</v>
      </c>
      <c r="E180" s="14" t="s">
        <v>932</v>
      </c>
      <c r="F180" s="48" t="s">
        <v>933</v>
      </c>
      <c r="G180" s="14" t="s">
        <v>934</v>
      </c>
      <c r="H180" s="15" t="s">
        <v>935</v>
      </c>
      <c r="I180" s="15">
        <v>1</v>
      </c>
      <c r="J180" s="14" t="s">
        <v>934</v>
      </c>
      <c r="K180" s="15">
        <v>1</v>
      </c>
      <c r="L180" s="15">
        <v>450000</v>
      </c>
      <c r="M180" s="15">
        <v>450000</v>
      </c>
      <c r="N180" s="15">
        <v>500</v>
      </c>
      <c r="O180" s="15">
        <v>500</v>
      </c>
      <c r="P180" s="15">
        <v>0</v>
      </c>
      <c r="Q180" s="15">
        <f t="shared" si="26"/>
        <v>150</v>
      </c>
      <c r="R180" s="15">
        <f t="shared" si="23"/>
        <v>50</v>
      </c>
      <c r="S180" s="15">
        <f t="shared" si="24"/>
        <v>100</v>
      </c>
      <c r="T180" s="15">
        <v>0</v>
      </c>
      <c r="U180" s="15">
        <f t="shared" si="25"/>
        <v>200</v>
      </c>
      <c r="V180" s="23">
        <v>45878</v>
      </c>
      <c r="W180" s="23">
        <v>45878</v>
      </c>
      <c r="X180" s="23">
        <v>45885</v>
      </c>
      <c r="Y180" s="23">
        <v>46249</v>
      </c>
      <c r="Z180" s="24" t="s">
        <v>936</v>
      </c>
      <c r="AA180" s="14" t="str">
        <f>VLOOKUP(Z180,[1]Sheet1!$C$3:$I$195,7,0)</f>
        <v>履带式联合收割机</v>
      </c>
    </row>
    <row r="181" s="3" customFormat="1" customHeight="1" spans="1:27">
      <c r="A181" s="13" t="s">
        <v>17</v>
      </c>
      <c r="B181" s="13" t="s">
        <v>49</v>
      </c>
      <c r="C181" s="14" t="s">
        <v>937</v>
      </c>
      <c r="D181" s="14" t="s">
        <v>938</v>
      </c>
      <c r="E181" s="14" t="s">
        <v>938</v>
      </c>
      <c r="F181" s="48" t="s">
        <v>939</v>
      </c>
      <c r="G181" s="14" t="s">
        <v>940</v>
      </c>
      <c r="H181" s="15" t="s">
        <v>941</v>
      </c>
      <c r="I181" s="15">
        <v>1</v>
      </c>
      <c r="J181" s="14" t="s">
        <v>940</v>
      </c>
      <c r="K181" s="15">
        <v>1</v>
      </c>
      <c r="L181" s="15">
        <v>450000</v>
      </c>
      <c r="M181" s="15">
        <v>450000</v>
      </c>
      <c r="N181" s="15">
        <v>500</v>
      </c>
      <c r="O181" s="15">
        <v>500</v>
      </c>
      <c r="P181" s="15">
        <v>0</v>
      </c>
      <c r="Q181" s="15">
        <f t="shared" si="26"/>
        <v>150</v>
      </c>
      <c r="R181" s="15">
        <f t="shared" si="23"/>
        <v>50</v>
      </c>
      <c r="S181" s="15">
        <f t="shared" si="24"/>
        <v>100</v>
      </c>
      <c r="T181" s="15">
        <v>0</v>
      </c>
      <c r="U181" s="15">
        <f t="shared" si="25"/>
        <v>200</v>
      </c>
      <c r="V181" s="23">
        <v>45878</v>
      </c>
      <c r="W181" s="23">
        <v>45878</v>
      </c>
      <c r="X181" s="23">
        <v>45885</v>
      </c>
      <c r="Y181" s="23">
        <v>46249</v>
      </c>
      <c r="Z181" s="24" t="s">
        <v>942</v>
      </c>
      <c r="AA181" s="14" t="str">
        <f>VLOOKUP(Z181,[1]Sheet1!$C$3:$I$195,7,0)</f>
        <v>履带式联合收割机</v>
      </c>
    </row>
    <row r="182" s="3" customFormat="1" customHeight="1" spans="1:27">
      <c r="A182" s="13" t="s">
        <v>17</v>
      </c>
      <c r="B182" s="13" t="s">
        <v>49</v>
      </c>
      <c r="C182" s="14" t="s">
        <v>943</v>
      </c>
      <c r="D182" s="14" t="s">
        <v>944</v>
      </c>
      <c r="E182" s="14" t="s">
        <v>944</v>
      </c>
      <c r="F182" s="48" t="s">
        <v>536</v>
      </c>
      <c r="G182" s="14" t="s">
        <v>945</v>
      </c>
      <c r="H182" s="15" t="s">
        <v>946</v>
      </c>
      <c r="I182" s="15">
        <v>1</v>
      </c>
      <c r="J182" s="14" t="s">
        <v>945</v>
      </c>
      <c r="K182" s="15">
        <v>1</v>
      </c>
      <c r="L182" s="15">
        <v>450000</v>
      </c>
      <c r="M182" s="15">
        <v>450000</v>
      </c>
      <c r="N182" s="15">
        <v>500</v>
      </c>
      <c r="O182" s="15">
        <v>500</v>
      </c>
      <c r="P182" s="15">
        <v>0</v>
      </c>
      <c r="Q182" s="15">
        <f t="shared" si="26"/>
        <v>150</v>
      </c>
      <c r="R182" s="15">
        <f t="shared" si="23"/>
        <v>50</v>
      </c>
      <c r="S182" s="15">
        <f t="shared" si="24"/>
        <v>100</v>
      </c>
      <c r="T182" s="15">
        <v>0</v>
      </c>
      <c r="U182" s="15">
        <f t="shared" si="25"/>
        <v>200</v>
      </c>
      <c r="V182" s="23">
        <v>45879</v>
      </c>
      <c r="W182" s="23">
        <v>45879</v>
      </c>
      <c r="X182" s="23">
        <v>45886</v>
      </c>
      <c r="Y182" s="23">
        <v>46250</v>
      </c>
      <c r="Z182" s="24" t="s">
        <v>947</v>
      </c>
      <c r="AA182" s="14" t="str">
        <f>VLOOKUP(Z182,[1]Sheet1!$C$3:$I$195,7,0)</f>
        <v>履带式联合收割机</v>
      </c>
    </row>
    <row r="183" s="3" customFormat="1" customHeight="1" spans="1:27">
      <c r="A183" s="13" t="s">
        <v>17</v>
      </c>
      <c r="B183" s="13" t="s">
        <v>49</v>
      </c>
      <c r="C183" s="14" t="s">
        <v>948</v>
      </c>
      <c r="D183" s="14" t="s">
        <v>949</v>
      </c>
      <c r="E183" s="14" t="s">
        <v>949</v>
      </c>
      <c r="F183" s="48" t="s">
        <v>734</v>
      </c>
      <c r="G183" s="14" t="s">
        <v>950</v>
      </c>
      <c r="H183" s="15" t="s">
        <v>951</v>
      </c>
      <c r="I183" s="15">
        <v>1</v>
      </c>
      <c r="J183" s="14" t="s">
        <v>950</v>
      </c>
      <c r="K183" s="15">
        <v>1</v>
      </c>
      <c r="L183" s="15">
        <v>450000</v>
      </c>
      <c r="M183" s="15">
        <v>450000</v>
      </c>
      <c r="N183" s="15">
        <v>500</v>
      </c>
      <c r="O183" s="15">
        <v>500</v>
      </c>
      <c r="P183" s="15">
        <v>0</v>
      </c>
      <c r="Q183" s="15">
        <f t="shared" si="26"/>
        <v>150</v>
      </c>
      <c r="R183" s="15">
        <f t="shared" si="23"/>
        <v>50</v>
      </c>
      <c r="S183" s="15">
        <f t="shared" si="24"/>
        <v>100</v>
      </c>
      <c r="T183" s="15">
        <v>0</v>
      </c>
      <c r="U183" s="15">
        <f t="shared" si="25"/>
        <v>200</v>
      </c>
      <c r="V183" s="23">
        <v>45879</v>
      </c>
      <c r="W183" s="23">
        <v>45879</v>
      </c>
      <c r="X183" s="23">
        <v>45886</v>
      </c>
      <c r="Y183" s="23">
        <v>46250</v>
      </c>
      <c r="Z183" s="24" t="s">
        <v>952</v>
      </c>
      <c r="AA183" s="14" t="str">
        <f>VLOOKUP(Z183,[1]Sheet1!$C$3:$I$195,7,0)</f>
        <v>履带式联合收割机</v>
      </c>
    </row>
    <row r="184" s="3" customFormat="1" customHeight="1" spans="1:27">
      <c r="A184" s="13" t="s">
        <v>17</v>
      </c>
      <c r="B184" s="13" t="s">
        <v>49</v>
      </c>
      <c r="C184" s="14" t="s">
        <v>953</v>
      </c>
      <c r="D184" s="14" t="s">
        <v>146</v>
      </c>
      <c r="E184" s="14" t="s">
        <v>146</v>
      </c>
      <c r="F184" s="48" t="s">
        <v>147</v>
      </c>
      <c r="G184" s="14" t="s">
        <v>148</v>
      </c>
      <c r="H184" s="15" t="s">
        <v>149</v>
      </c>
      <c r="I184" s="15">
        <v>1</v>
      </c>
      <c r="J184" s="14" t="s">
        <v>148</v>
      </c>
      <c r="K184" s="15">
        <v>1</v>
      </c>
      <c r="L184" s="15">
        <v>450000</v>
      </c>
      <c r="M184" s="15">
        <v>450000</v>
      </c>
      <c r="N184" s="15">
        <v>500</v>
      </c>
      <c r="O184" s="15">
        <v>500</v>
      </c>
      <c r="P184" s="15">
        <v>0</v>
      </c>
      <c r="Q184" s="15">
        <f t="shared" si="26"/>
        <v>150</v>
      </c>
      <c r="R184" s="15">
        <f t="shared" si="23"/>
        <v>50</v>
      </c>
      <c r="S184" s="15">
        <f t="shared" si="24"/>
        <v>100</v>
      </c>
      <c r="T184" s="15">
        <v>0</v>
      </c>
      <c r="U184" s="15">
        <f t="shared" si="25"/>
        <v>200</v>
      </c>
      <c r="V184" s="23">
        <v>45880</v>
      </c>
      <c r="W184" s="23">
        <v>45880</v>
      </c>
      <c r="X184" s="23">
        <v>45887</v>
      </c>
      <c r="Y184" s="23">
        <v>46251</v>
      </c>
      <c r="Z184" s="24" t="s">
        <v>150</v>
      </c>
      <c r="AA184" s="14" t="str">
        <f>VLOOKUP(Z184,[1]Sheet1!$C$3:$I$195,7,0)</f>
        <v>手扶拖拉机运输机组</v>
      </c>
    </row>
    <row r="185" s="3" customFormat="1" customHeight="1" spans="1:27">
      <c r="A185" s="13" t="s">
        <v>17</v>
      </c>
      <c r="B185" s="13" t="s">
        <v>49</v>
      </c>
      <c r="C185" s="14" t="s">
        <v>954</v>
      </c>
      <c r="D185" s="14" t="s">
        <v>955</v>
      </c>
      <c r="E185" s="14" t="s">
        <v>955</v>
      </c>
      <c r="F185" s="48" t="s">
        <v>536</v>
      </c>
      <c r="G185" s="14" t="s">
        <v>956</v>
      </c>
      <c r="H185" s="15" t="s">
        <v>957</v>
      </c>
      <c r="I185" s="15">
        <v>1</v>
      </c>
      <c r="J185" s="14" t="s">
        <v>956</v>
      </c>
      <c r="K185" s="15">
        <v>1</v>
      </c>
      <c r="L185" s="15">
        <v>450000</v>
      </c>
      <c r="M185" s="15">
        <v>450000</v>
      </c>
      <c r="N185" s="15">
        <v>500</v>
      </c>
      <c r="O185" s="15">
        <v>500</v>
      </c>
      <c r="P185" s="15">
        <v>0</v>
      </c>
      <c r="Q185" s="15">
        <f t="shared" si="26"/>
        <v>150</v>
      </c>
      <c r="R185" s="15">
        <f t="shared" si="23"/>
        <v>50</v>
      </c>
      <c r="S185" s="15">
        <f t="shared" si="24"/>
        <v>100</v>
      </c>
      <c r="T185" s="15">
        <v>0</v>
      </c>
      <c r="U185" s="15">
        <f t="shared" si="25"/>
        <v>200</v>
      </c>
      <c r="V185" s="23">
        <v>45881</v>
      </c>
      <c r="W185" s="23">
        <v>45881</v>
      </c>
      <c r="X185" s="23">
        <v>45888</v>
      </c>
      <c r="Y185" s="23">
        <v>46252</v>
      </c>
      <c r="Z185" s="24" t="s">
        <v>958</v>
      </c>
      <c r="AA185" s="14" t="str">
        <f>VLOOKUP(Z185,[1]Sheet1!$C$3:$I$195,7,0)</f>
        <v>履带式联合收割机</v>
      </c>
    </row>
    <row r="186" s="3" customFormat="1" customHeight="1" spans="1:27">
      <c r="A186" s="13" t="s">
        <v>17</v>
      </c>
      <c r="B186" s="13" t="s">
        <v>49</v>
      </c>
      <c r="C186" s="14" t="s">
        <v>959</v>
      </c>
      <c r="D186" s="14" t="s">
        <v>152</v>
      </c>
      <c r="E186" s="14" t="s">
        <v>152</v>
      </c>
      <c r="F186" s="48" t="s">
        <v>153</v>
      </c>
      <c r="G186" s="14" t="s">
        <v>154</v>
      </c>
      <c r="H186" s="15" t="s">
        <v>155</v>
      </c>
      <c r="I186" s="15">
        <v>1</v>
      </c>
      <c r="J186" s="14" t="s">
        <v>154</v>
      </c>
      <c r="K186" s="15">
        <v>1</v>
      </c>
      <c r="L186" s="15">
        <v>450000</v>
      </c>
      <c r="M186" s="15">
        <v>450000</v>
      </c>
      <c r="N186" s="15">
        <v>500</v>
      </c>
      <c r="O186" s="15">
        <v>500</v>
      </c>
      <c r="P186" s="15">
        <v>0</v>
      </c>
      <c r="Q186" s="15">
        <f t="shared" si="26"/>
        <v>150</v>
      </c>
      <c r="R186" s="15">
        <f t="shared" si="23"/>
        <v>50</v>
      </c>
      <c r="S186" s="15">
        <f t="shared" si="24"/>
        <v>100</v>
      </c>
      <c r="T186" s="15">
        <v>0</v>
      </c>
      <c r="U186" s="15">
        <f t="shared" si="25"/>
        <v>200</v>
      </c>
      <c r="V186" s="23">
        <v>45881</v>
      </c>
      <c r="W186" s="23">
        <v>45881</v>
      </c>
      <c r="X186" s="23">
        <v>45888</v>
      </c>
      <c r="Y186" s="23">
        <v>46252</v>
      </c>
      <c r="Z186" s="24" t="s">
        <v>156</v>
      </c>
      <c r="AA186" s="14" t="str">
        <f>VLOOKUP(Z186,[1]Sheet1!$C$3:$I$195,7,0)</f>
        <v>轮式拖拉机</v>
      </c>
    </row>
    <row r="187" s="3" customFormat="1" customHeight="1" spans="1:27">
      <c r="A187" s="13" t="s">
        <v>17</v>
      </c>
      <c r="B187" s="13" t="s">
        <v>49</v>
      </c>
      <c r="C187" s="14" t="s">
        <v>960</v>
      </c>
      <c r="D187" s="14" t="s">
        <v>961</v>
      </c>
      <c r="E187" s="14" t="s">
        <v>961</v>
      </c>
      <c r="F187" s="48" t="s">
        <v>915</v>
      </c>
      <c r="G187" s="14" t="s">
        <v>962</v>
      </c>
      <c r="H187" s="15" t="s">
        <v>963</v>
      </c>
      <c r="I187" s="15">
        <v>1</v>
      </c>
      <c r="J187" s="14" t="s">
        <v>962</v>
      </c>
      <c r="K187" s="15">
        <v>1</v>
      </c>
      <c r="L187" s="15">
        <v>450000</v>
      </c>
      <c r="M187" s="15">
        <v>450000</v>
      </c>
      <c r="N187" s="15">
        <v>500</v>
      </c>
      <c r="O187" s="15">
        <v>500</v>
      </c>
      <c r="P187" s="15">
        <v>0</v>
      </c>
      <c r="Q187" s="15">
        <f t="shared" si="26"/>
        <v>150</v>
      </c>
      <c r="R187" s="15">
        <f t="shared" si="23"/>
        <v>50</v>
      </c>
      <c r="S187" s="15">
        <f t="shared" si="24"/>
        <v>100</v>
      </c>
      <c r="T187" s="15">
        <v>0</v>
      </c>
      <c r="U187" s="15">
        <f t="shared" si="25"/>
        <v>200</v>
      </c>
      <c r="V187" s="23">
        <v>45882</v>
      </c>
      <c r="W187" s="23">
        <v>45882</v>
      </c>
      <c r="X187" s="23">
        <v>45889</v>
      </c>
      <c r="Y187" s="23">
        <v>46253</v>
      </c>
      <c r="Z187" s="24" t="s">
        <v>964</v>
      </c>
      <c r="AA187" s="14" t="str">
        <f>VLOOKUP(Z187,[1]Sheet1!$C$3:$I$195,7,0)</f>
        <v>履带式联合收割机</v>
      </c>
    </row>
    <row r="188" s="3" customFormat="1" customHeight="1" spans="1:27">
      <c r="A188" s="13" t="s">
        <v>17</v>
      </c>
      <c r="B188" s="13" t="s">
        <v>49</v>
      </c>
      <c r="C188" s="14" t="s">
        <v>965</v>
      </c>
      <c r="D188" s="14" t="s">
        <v>966</v>
      </c>
      <c r="E188" s="14" t="s">
        <v>966</v>
      </c>
      <c r="F188" s="48" t="s">
        <v>502</v>
      </c>
      <c r="G188" s="14" t="s">
        <v>967</v>
      </c>
      <c r="H188" s="15" t="s">
        <v>467</v>
      </c>
      <c r="I188" s="15">
        <v>1</v>
      </c>
      <c r="J188" s="14" t="s">
        <v>967</v>
      </c>
      <c r="K188" s="15">
        <v>1</v>
      </c>
      <c r="L188" s="15">
        <v>450000</v>
      </c>
      <c r="M188" s="15">
        <v>450000</v>
      </c>
      <c r="N188" s="15">
        <v>500</v>
      </c>
      <c r="O188" s="15">
        <v>500</v>
      </c>
      <c r="P188" s="15">
        <v>0</v>
      </c>
      <c r="Q188" s="15">
        <f t="shared" si="26"/>
        <v>150</v>
      </c>
      <c r="R188" s="15">
        <f t="shared" si="23"/>
        <v>50</v>
      </c>
      <c r="S188" s="15">
        <f t="shared" si="24"/>
        <v>100</v>
      </c>
      <c r="T188" s="15">
        <v>0</v>
      </c>
      <c r="U188" s="15">
        <f t="shared" si="25"/>
        <v>200</v>
      </c>
      <c r="V188" s="23">
        <v>45882</v>
      </c>
      <c r="W188" s="23">
        <v>45882</v>
      </c>
      <c r="X188" s="23">
        <v>45889</v>
      </c>
      <c r="Y188" s="23">
        <v>46253</v>
      </c>
      <c r="Z188" s="24" t="s">
        <v>968</v>
      </c>
      <c r="AA188" s="14" t="str">
        <f>VLOOKUP(Z188,[1]Sheet1!$C$3:$I$195,7,0)</f>
        <v>履带式联合收割机</v>
      </c>
    </row>
    <row r="189" s="3" customFormat="1" customHeight="1" spans="1:27">
      <c r="A189" s="13" t="s">
        <v>17</v>
      </c>
      <c r="B189" s="13" t="s">
        <v>49</v>
      </c>
      <c r="C189" s="14" t="s">
        <v>969</v>
      </c>
      <c r="D189" s="14" t="s">
        <v>158</v>
      </c>
      <c r="E189" s="14" t="s">
        <v>158</v>
      </c>
      <c r="F189" s="14" t="s">
        <v>159</v>
      </c>
      <c r="G189" s="14" t="s">
        <v>160</v>
      </c>
      <c r="H189" s="15" t="s">
        <v>161</v>
      </c>
      <c r="I189" s="15">
        <v>1</v>
      </c>
      <c r="J189" s="14" t="s">
        <v>160</v>
      </c>
      <c r="K189" s="15">
        <v>1</v>
      </c>
      <c r="L189" s="15">
        <v>450000</v>
      </c>
      <c r="M189" s="15">
        <v>450000</v>
      </c>
      <c r="N189" s="15">
        <v>500</v>
      </c>
      <c r="O189" s="15">
        <v>500</v>
      </c>
      <c r="P189" s="15">
        <v>0</v>
      </c>
      <c r="Q189" s="15">
        <f t="shared" si="26"/>
        <v>150</v>
      </c>
      <c r="R189" s="15">
        <f t="shared" si="23"/>
        <v>50</v>
      </c>
      <c r="S189" s="15">
        <f t="shared" si="24"/>
        <v>100</v>
      </c>
      <c r="T189" s="15">
        <v>0</v>
      </c>
      <c r="U189" s="15">
        <f t="shared" si="25"/>
        <v>200</v>
      </c>
      <c r="V189" s="23">
        <v>45883</v>
      </c>
      <c r="W189" s="23">
        <v>45883</v>
      </c>
      <c r="X189" s="23">
        <v>45890</v>
      </c>
      <c r="Y189" s="23">
        <v>46254</v>
      </c>
      <c r="Z189" s="24" t="s">
        <v>162</v>
      </c>
      <c r="AA189" s="14" t="str">
        <f>VLOOKUP(Z189,[1]Sheet1!$C$3:$I$195,7,0)</f>
        <v>轮式拖拉机</v>
      </c>
    </row>
    <row r="190" s="3" customFormat="1" customHeight="1" spans="1:27">
      <c r="A190" s="13" t="s">
        <v>17</v>
      </c>
      <c r="B190" s="13" t="s">
        <v>49</v>
      </c>
      <c r="C190" s="14" t="s">
        <v>970</v>
      </c>
      <c r="D190" s="14" t="s">
        <v>971</v>
      </c>
      <c r="E190" s="14" t="s">
        <v>971</v>
      </c>
      <c r="F190" s="48" t="s">
        <v>972</v>
      </c>
      <c r="G190" s="14" t="s">
        <v>973</v>
      </c>
      <c r="H190" s="15" t="s">
        <v>281</v>
      </c>
      <c r="I190" s="15">
        <v>1</v>
      </c>
      <c r="J190" s="14" t="s">
        <v>973</v>
      </c>
      <c r="K190" s="15">
        <v>1</v>
      </c>
      <c r="L190" s="15">
        <v>450000</v>
      </c>
      <c r="M190" s="15">
        <v>450000</v>
      </c>
      <c r="N190" s="15">
        <v>500</v>
      </c>
      <c r="O190" s="15">
        <v>500</v>
      </c>
      <c r="P190" s="15">
        <v>0</v>
      </c>
      <c r="Q190" s="15">
        <f t="shared" si="26"/>
        <v>150</v>
      </c>
      <c r="R190" s="15">
        <f t="shared" si="23"/>
        <v>50</v>
      </c>
      <c r="S190" s="15">
        <f t="shared" si="24"/>
        <v>100</v>
      </c>
      <c r="T190" s="15">
        <v>0</v>
      </c>
      <c r="U190" s="15">
        <f t="shared" si="25"/>
        <v>200</v>
      </c>
      <c r="V190" s="23">
        <v>45884</v>
      </c>
      <c r="W190" s="23">
        <v>45884</v>
      </c>
      <c r="X190" s="23">
        <v>45891</v>
      </c>
      <c r="Y190" s="23">
        <v>46255</v>
      </c>
      <c r="Z190" s="24" t="s">
        <v>974</v>
      </c>
      <c r="AA190" s="14" t="str">
        <f>VLOOKUP(Z190,[1]Sheet1!$C$3:$I$195,7,0)</f>
        <v>履带式联合收割机</v>
      </c>
    </row>
    <row r="191" s="3" customFormat="1" customHeight="1" spans="1:27">
      <c r="A191" s="13" t="s">
        <v>17</v>
      </c>
      <c r="B191" s="13" t="s">
        <v>49</v>
      </c>
      <c r="C191" s="14" t="s">
        <v>975</v>
      </c>
      <c r="D191" s="14" t="s">
        <v>976</v>
      </c>
      <c r="E191" s="14" t="s">
        <v>976</v>
      </c>
      <c r="F191" s="48" t="s">
        <v>977</v>
      </c>
      <c r="G191" s="14" t="s">
        <v>978</v>
      </c>
      <c r="H191" s="15" t="s">
        <v>979</v>
      </c>
      <c r="I191" s="15">
        <v>1</v>
      </c>
      <c r="J191" s="14" t="s">
        <v>978</v>
      </c>
      <c r="K191" s="15">
        <v>1</v>
      </c>
      <c r="L191" s="15">
        <v>450000</v>
      </c>
      <c r="M191" s="15">
        <v>450000</v>
      </c>
      <c r="N191" s="15">
        <v>500</v>
      </c>
      <c r="O191" s="15">
        <v>500</v>
      </c>
      <c r="P191" s="15">
        <v>0</v>
      </c>
      <c r="Q191" s="15">
        <f t="shared" si="26"/>
        <v>150</v>
      </c>
      <c r="R191" s="15">
        <f t="shared" si="23"/>
        <v>50</v>
      </c>
      <c r="S191" s="15">
        <f t="shared" si="24"/>
        <v>100</v>
      </c>
      <c r="T191" s="15">
        <v>0</v>
      </c>
      <c r="U191" s="15">
        <f t="shared" si="25"/>
        <v>200</v>
      </c>
      <c r="V191" s="23">
        <v>45884</v>
      </c>
      <c r="W191" s="23">
        <v>45884</v>
      </c>
      <c r="X191" s="23">
        <v>45891</v>
      </c>
      <c r="Y191" s="23">
        <v>46255</v>
      </c>
      <c r="Z191" s="24" t="s">
        <v>980</v>
      </c>
      <c r="AA191" s="14" t="str">
        <f>VLOOKUP(Z191,[1]Sheet1!$C$3:$I$195,7,0)</f>
        <v>履带式联合收割机</v>
      </c>
    </row>
    <row r="192" s="3" customFormat="1" customHeight="1" spans="1:27">
      <c r="A192" s="13" t="s">
        <v>17</v>
      </c>
      <c r="B192" s="13" t="s">
        <v>49</v>
      </c>
      <c r="C192" s="14" t="s">
        <v>981</v>
      </c>
      <c r="D192" s="14" t="s">
        <v>164</v>
      </c>
      <c r="E192" s="14" t="s">
        <v>164</v>
      </c>
      <c r="F192" s="48" t="s">
        <v>165</v>
      </c>
      <c r="G192" s="14" t="s">
        <v>166</v>
      </c>
      <c r="H192" s="15" t="s">
        <v>167</v>
      </c>
      <c r="I192" s="15">
        <v>1</v>
      </c>
      <c r="J192" s="14" t="s">
        <v>166</v>
      </c>
      <c r="K192" s="15">
        <v>1</v>
      </c>
      <c r="L192" s="15">
        <v>450000</v>
      </c>
      <c r="M192" s="15">
        <v>450000</v>
      </c>
      <c r="N192" s="15">
        <v>500</v>
      </c>
      <c r="O192" s="15">
        <v>500</v>
      </c>
      <c r="P192" s="15">
        <v>0</v>
      </c>
      <c r="Q192" s="15">
        <f t="shared" si="26"/>
        <v>150</v>
      </c>
      <c r="R192" s="15">
        <f t="shared" si="23"/>
        <v>50</v>
      </c>
      <c r="S192" s="15">
        <f t="shared" si="24"/>
        <v>100</v>
      </c>
      <c r="T192" s="15">
        <v>0</v>
      </c>
      <c r="U192" s="15">
        <f t="shared" si="25"/>
        <v>200</v>
      </c>
      <c r="V192" s="23">
        <v>45885</v>
      </c>
      <c r="W192" s="23">
        <v>45885</v>
      </c>
      <c r="X192" s="23">
        <v>45892</v>
      </c>
      <c r="Y192" s="23">
        <v>46256</v>
      </c>
      <c r="Z192" s="24" t="s">
        <v>168</v>
      </c>
      <c r="AA192" s="14" t="str">
        <f>VLOOKUP(Z192,[1]Sheet1!$C$3:$I$195,7,0)</f>
        <v>轮式拖拉机</v>
      </c>
    </row>
    <row r="193" s="3" customFormat="1" customHeight="1" spans="1:27">
      <c r="A193" s="13" t="s">
        <v>17</v>
      </c>
      <c r="B193" s="13" t="s">
        <v>49</v>
      </c>
      <c r="C193" s="14" t="s">
        <v>982</v>
      </c>
      <c r="D193" s="14" t="s">
        <v>170</v>
      </c>
      <c r="E193" s="14" t="s">
        <v>170</v>
      </c>
      <c r="F193" s="48" t="s">
        <v>171</v>
      </c>
      <c r="G193" s="14" t="s">
        <v>172</v>
      </c>
      <c r="H193" s="15" t="s">
        <v>173</v>
      </c>
      <c r="I193" s="15">
        <v>1</v>
      </c>
      <c r="J193" s="14" t="s">
        <v>172</v>
      </c>
      <c r="K193" s="15">
        <v>1</v>
      </c>
      <c r="L193" s="15">
        <v>450000</v>
      </c>
      <c r="M193" s="15">
        <v>450000</v>
      </c>
      <c r="N193" s="15">
        <v>500</v>
      </c>
      <c r="O193" s="15">
        <v>500</v>
      </c>
      <c r="P193" s="15">
        <v>0</v>
      </c>
      <c r="Q193" s="15">
        <f t="shared" si="26"/>
        <v>150</v>
      </c>
      <c r="R193" s="15">
        <f t="shared" si="23"/>
        <v>50</v>
      </c>
      <c r="S193" s="15">
        <f t="shared" si="24"/>
        <v>100</v>
      </c>
      <c r="T193" s="15">
        <v>0</v>
      </c>
      <c r="U193" s="15">
        <f t="shared" si="25"/>
        <v>200</v>
      </c>
      <c r="V193" s="23">
        <v>45885</v>
      </c>
      <c r="W193" s="23">
        <v>45885</v>
      </c>
      <c r="X193" s="23">
        <v>45892</v>
      </c>
      <c r="Y193" s="23">
        <v>46256</v>
      </c>
      <c r="Z193" s="24" t="s">
        <v>174</v>
      </c>
      <c r="AA193" s="14" t="str">
        <f>VLOOKUP(Z193,[1]Sheet1!$C$3:$I$195,7,0)</f>
        <v>轮式拖拉机</v>
      </c>
    </row>
    <row r="194" s="3" customFormat="1" customHeight="1" spans="1:27">
      <c r="A194" s="13" t="s">
        <v>17</v>
      </c>
      <c r="B194" s="13" t="s">
        <v>49</v>
      </c>
      <c r="C194" s="14" t="s">
        <v>983</v>
      </c>
      <c r="D194" s="14" t="s">
        <v>176</v>
      </c>
      <c r="E194" s="14" t="s">
        <v>176</v>
      </c>
      <c r="F194" s="48" t="s">
        <v>177</v>
      </c>
      <c r="G194" s="14" t="s">
        <v>178</v>
      </c>
      <c r="H194" s="15" t="s">
        <v>179</v>
      </c>
      <c r="I194" s="15">
        <v>1</v>
      </c>
      <c r="J194" s="14" t="s">
        <v>178</v>
      </c>
      <c r="K194" s="15">
        <v>1</v>
      </c>
      <c r="L194" s="15">
        <v>450000</v>
      </c>
      <c r="M194" s="15">
        <v>450000</v>
      </c>
      <c r="N194" s="15">
        <v>500</v>
      </c>
      <c r="O194" s="15">
        <v>500</v>
      </c>
      <c r="P194" s="15">
        <v>0</v>
      </c>
      <c r="Q194" s="15">
        <f t="shared" si="26"/>
        <v>150</v>
      </c>
      <c r="R194" s="15">
        <f t="shared" si="23"/>
        <v>50</v>
      </c>
      <c r="S194" s="15">
        <f t="shared" si="24"/>
        <v>100</v>
      </c>
      <c r="T194" s="15">
        <v>0</v>
      </c>
      <c r="U194" s="15">
        <f t="shared" si="25"/>
        <v>200</v>
      </c>
      <c r="V194" s="23">
        <v>45885</v>
      </c>
      <c r="W194" s="23">
        <v>45885</v>
      </c>
      <c r="X194" s="23">
        <v>45892</v>
      </c>
      <c r="Y194" s="23">
        <v>46256</v>
      </c>
      <c r="Z194" s="24" t="s">
        <v>180</v>
      </c>
      <c r="AA194" s="14" t="str">
        <f>VLOOKUP(Z194,[1]Sheet1!$C$3:$I$195,7,0)</f>
        <v>轮式拖拉机</v>
      </c>
    </row>
    <row r="195" s="3" customFormat="1" customHeight="1" spans="1:27">
      <c r="A195" s="13" t="s">
        <v>17</v>
      </c>
      <c r="B195" s="13" t="s">
        <v>49</v>
      </c>
      <c r="C195" s="14" t="s">
        <v>984</v>
      </c>
      <c r="D195" s="14" t="s">
        <v>182</v>
      </c>
      <c r="E195" s="14" t="s">
        <v>182</v>
      </c>
      <c r="F195" s="14" t="s">
        <v>183</v>
      </c>
      <c r="G195" s="14" t="s">
        <v>184</v>
      </c>
      <c r="H195" s="15" t="s">
        <v>185</v>
      </c>
      <c r="I195" s="15">
        <v>1</v>
      </c>
      <c r="J195" s="14" t="s">
        <v>184</v>
      </c>
      <c r="K195" s="15">
        <v>1</v>
      </c>
      <c r="L195" s="15">
        <v>450000</v>
      </c>
      <c r="M195" s="15">
        <v>450000</v>
      </c>
      <c r="N195" s="15">
        <v>500</v>
      </c>
      <c r="O195" s="15">
        <v>500</v>
      </c>
      <c r="P195" s="15">
        <v>0</v>
      </c>
      <c r="Q195" s="15">
        <f t="shared" si="26"/>
        <v>150</v>
      </c>
      <c r="R195" s="15">
        <f t="shared" si="23"/>
        <v>50</v>
      </c>
      <c r="S195" s="15">
        <f t="shared" si="24"/>
        <v>100</v>
      </c>
      <c r="T195" s="15">
        <v>0</v>
      </c>
      <c r="U195" s="15">
        <f t="shared" si="25"/>
        <v>200</v>
      </c>
      <c r="V195" s="23">
        <v>45885</v>
      </c>
      <c r="W195" s="23">
        <v>45885</v>
      </c>
      <c r="X195" s="23">
        <v>45892</v>
      </c>
      <c r="Y195" s="23">
        <v>46256</v>
      </c>
      <c r="Z195" s="24" t="s">
        <v>186</v>
      </c>
      <c r="AA195" s="14" t="str">
        <f>VLOOKUP(Z195,[1]Sheet1!$C$3:$I$195,7,0)</f>
        <v>轮式拖拉机</v>
      </c>
    </row>
    <row r="196" s="3" customFormat="1" customHeight="1" spans="1:27">
      <c r="A196" s="13" t="s">
        <v>17</v>
      </c>
      <c r="B196" s="13" t="s">
        <v>49</v>
      </c>
      <c r="C196" s="14" t="s">
        <v>985</v>
      </c>
      <c r="D196" s="14" t="s">
        <v>986</v>
      </c>
      <c r="E196" s="14" t="s">
        <v>986</v>
      </c>
      <c r="F196" s="48" t="s">
        <v>972</v>
      </c>
      <c r="G196" s="14" t="s">
        <v>987</v>
      </c>
      <c r="H196" s="15" t="s">
        <v>988</v>
      </c>
      <c r="I196" s="15">
        <v>1</v>
      </c>
      <c r="J196" s="14" t="s">
        <v>987</v>
      </c>
      <c r="K196" s="15">
        <v>1</v>
      </c>
      <c r="L196" s="15">
        <v>450000</v>
      </c>
      <c r="M196" s="15">
        <v>450000</v>
      </c>
      <c r="N196" s="15">
        <v>500</v>
      </c>
      <c r="O196" s="15">
        <v>500</v>
      </c>
      <c r="P196" s="15">
        <v>0</v>
      </c>
      <c r="Q196" s="15">
        <f t="shared" si="26"/>
        <v>150</v>
      </c>
      <c r="R196" s="15">
        <f t="shared" si="23"/>
        <v>50</v>
      </c>
      <c r="S196" s="15">
        <f t="shared" si="24"/>
        <v>100</v>
      </c>
      <c r="T196" s="15">
        <v>0</v>
      </c>
      <c r="U196" s="15">
        <f t="shared" si="25"/>
        <v>200</v>
      </c>
      <c r="V196" s="23">
        <v>45885</v>
      </c>
      <c r="W196" s="23">
        <v>45885</v>
      </c>
      <c r="X196" s="23">
        <v>45892</v>
      </c>
      <c r="Y196" s="23">
        <v>46256</v>
      </c>
      <c r="Z196" s="24" t="s">
        <v>989</v>
      </c>
      <c r="AA196" s="14" t="str">
        <f>VLOOKUP(Z196,[1]Sheet1!$C$3:$I$195,7,0)</f>
        <v>履带式联合收割机</v>
      </c>
    </row>
    <row r="197" s="3" customFormat="1" customHeight="1" spans="1:27">
      <c r="A197" s="13" t="s">
        <v>17</v>
      </c>
      <c r="B197" s="13" t="s">
        <v>49</v>
      </c>
      <c r="C197" s="14" t="s">
        <v>990</v>
      </c>
      <c r="D197" s="14" t="s">
        <v>991</v>
      </c>
      <c r="E197" s="14" t="s">
        <v>991</v>
      </c>
      <c r="F197" s="48" t="s">
        <v>992</v>
      </c>
      <c r="G197" s="14" t="s">
        <v>993</v>
      </c>
      <c r="H197" s="15" t="s">
        <v>994</v>
      </c>
      <c r="I197" s="15">
        <v>1</v>
      </c>
      <c r="J197" s="14" t="s">
        <v>993</v>
      </c>
      <c r="K197" s="15">
        <v>1</v>
      </c>
      <c r="L197" s="15">
        <v>450000</v>
      </c>
      <c r="M197" s="15">
        <v>450000</v>
      </c>
      <c r="N197" s="15">
        <v>500</v>
      </c>
      <c r="O197" s="15">
        <v>500</v>
      </c>
      <c r="P197" s="15">
        <v>0</v>
      </c>
      <c r="Q197" s="15">
        <f t="shared" si="26"/>
        <v>150</v>
      </c>
      <c r="R197" s="15">
        <f t="shared" si="23"/>
        <v>50</v>
      </c>
      <c r="S197" s="15">
        <f t="shared" si="24"/>
        <v>100</v>
      </c>
      <c r="T197" s="15">
        <v>0</v>
      </c>
      <c r="U197" s="15">
        <f t="shared" si="25"/>
        <v>200</v>
      </c>
      <c r="V197" s="23">
        <v>45885</v>
      </c>
      <c r="W197" s="23">
        <v>45885</v>
      </c>
      <c r="X197" s="23">
        <v>45892</v>
      </c>
      <c r="Y197" s="23">
        <v>46256</v>
      </c>
      <c r="Z197" s="24" t="s">
        <v>995</v>
      </c>
      <c r="AA197" s="14" t="str">
        <f>VLOOKUP(Z197,[1]Sheet1!$C$3:$I$195,7,0)</f>
        <v>履带式联合收割机</v>
      </c>
    </row>
    <row r="198" s="3" customFormat="1" customHeight="1" spans="1:27">
      <c r="A198" s="13" t="s">
        <v>17</v>
      </c>
      <c r="B198" s="13" t="s">
        <v>49</v>
      </c>
      <c r="C198" s="14" t="s">
        <v>996</v>
      </c>
      <c r="D198" s="14" t="s">
        <v>997</v>
      </c>
      <c r="E198" s="14" t="s">
        <v>997</v>
      </c>
      <c r="F198" s="48" t="s">
        <v>536</v>
      </c>
      <c r="G198" s="14" t="s">
        <v>998</v>
      </c>
      <c r="H198" s="15" t="s">
        <v>999</v>
      </c>
      <c r="I198" s="15">
        <v>1</v>
      </c>
      <c r="J198" s="14" t="s">
        <v>998</v>
      </c>
      <c r="K198" s="15">
        <v>1</v>
      </c>
      <c r="L198" s="15">
        <v>450000</v>
      </c>
      <c r="M198" s="15">
        <v>450000</v>
      </c>
      <c r="N198" s="15">
        <v>500</v>
      </c>
      <c r="O198" s="15">
        <v>500</v>
      </c>
      <c r="P198" s="15">
        <v>0</v>
      </c>
      <c r="Q198" s="15">
        <f t="shared" si="26"/>
        <v>150</v>
      </c>
      <c r="R198" s="15">
        <f t="shared" ref="R198:R245" si="27">O198*0.1</f>
        <v>50</v>
      </c>
      <c r="S198" s="15">
        <f t="shared" ref="S198:S245" si="28">O198*0.2</f>
        <v>100</v>
      </c>
      <c r="T198" s="15">
        <v>0</v>
      </c>
      <c r="U198" s="15">
        <f t="shared" ref="U198:U245" si="29">O198*0.4</f>
        <v>200</v>
      </c>
      <c r="V198" s="23">
        <v>45885</v>
      </c>
      <c r="W198" s="23">
        <v>45885</v>
      </c>
      <c r="X198" s="23">
        <v>45892</v>
      </c>
      <c r="Y198" s="23">
        <v>46256</v>
      </c>
      <c r="Z198" s="24" t="s">
        <v>1000</v>
      </c>
      <c r="AA198" s="14" t="str">
        <f>VLOOKUP(Z198,[1]Sheet1!$C$3:$I$195,7,0)</f>
        <v>履带式联合收割机</v>
      </c>
    </row>
    <row r="199" s="3" customFormat="1" customHeight="1" spans="1:27">
      <c r="A199" s="13" t="s">
        <v>17</v>
      </c>
      <c r="B199" s="13" t="s">
        <v>49</v>
      </c>
      <c r="C199" s="14" t="s">
        <v>1001</v>
      </c>
      <c r="D199" s="14" t="s">
        <v>391</v>
      </c>
      <c r="E199" s="14" t="s">
        <v>391</v>
      </c>
      <c r="F199" s="48" t="s">
        <v>392</v>
      </c>
      <c r="G199" s="14" t="s">
        <v>393</v>
      </c>
      <c r="H199" s="15" t="s">
        <v>394</v>
      </c>
      <c r="I199" s="15">
        <v>1</v>
      </c>
      <c r="J199" s="14" t="s">
        <v>393</v>
      </c>
      <c r="K199" s="15">
        <v>1</v>
      </c>
      <c r="L199" s="15">
        <v>450000</v>
      </c>
      <c r="M199" s="15">
        <v>450000</v>
      </c>
      <c r="N199" s="15">
        <v>500</v>
      </c>
      <c r="O199" s="15">
        <v>500</v>
      </c>
      <c r="P199" s="15">
        <v>0</v>
      </c>
      <c r="Q199" s="15">
        <f t="shared" si="26"/>
        <v>150</v>
      </c>
      <c r="R199" s="15">
        <f t="shared" si="27"/>
        <v>50</v>
      </c>
      <c r="S199" s="15">
        <f t="shared" si="28"/>
        <v>100</v>
      </c>
      <c r="T199" s="15">
        <v>0</v>
      </c>
      <c r="U199" s="15">
        <f t="shared" si="29"/>
        <v>200</v>
      </c>
      <c r="V199" s="23">
        <v>45886</v>
      </c>
      <c r="W199" s="23">
        <v>45886</v>
      </c>
      <c r="X199" s="23">
        <v>45893</v>
      </c>
      <c r="Y199" s="23">
        <v>46257</v>
      </c>
      <c r="Z199" s="24" t="s">
        <v>1002</v>
      </c>
      <c r="AA199" s="14" t="str">
        <f>VLOOKUP(Z199,[1]Sheet1!$C$3:$I$195,7,0)</f>
        <v>履带式联合收割机</v>
      </c>
    </row>
    <row r="200" s="3" customFormat="1" customHeight="1" spans="1:27">
      <c r="A200" s="13" t="s">
        <v>17</v>
      </c>
      <c r="B200" s="13" t="s">
        <v>49</v>
      </c>
      <c r="C200" s="14" t="s">
        <v>1003</v>
      </c>
      <c r="D200" s="14" t="s">
        <v>188</v>
      </c>
      <c r="E200" s="14" t="s">
        <v>188</v>
      </c>
      <c r="F200" s="48" t="s">
        <v>531</v>
      </c>
      <c r="G200" s="14" t="s">
        <v>190</v>
      </c>
      <c r="H200" s="15" t="s">
        <v>191</v>
      </c>
      <c r="I200" s="15">
        <v>1</v>
      </c>
      <c r="J200" s="14" t="s">
        <v>190</v>
      </c>
      <c r="K200" s="15">
        <v>1</v>
      </c>
      <c r="L200" s="15">
        <v>450000</v>
      </c>
      <c r="M200" s="15">
        <v>450000</v>
      </c>
      <c r="N200" s="15">
        <v>500</v>
      </c>
      <c r="O200" s="15">
        <v>500</v>
      </c>
      <c r="P200" s="15">
        <v>0</v>
      </c>
      <c r="Q200" s="15">
        <f t="shared" si="26"/>
        <v>150</v>
      </c>
      <c r="R200" s="15">
        <f t="shared" si="27"/>
        <v>50</v>
      </c>
      <c r="S200" s="15">
        <f t="shared" si="28"/>
        <v>100</v>
      </c>
      <c r="T200" s="15">
        <v>0</v>
      </c>
      <c r="U200" s="15">
        <f t="shared" si="29"/>
        <v>200</v>
      </c>
      <c r="V200" s="23">
        <v>45888</v>
      </c>
      <c r="W200" s="23">
        <v>45888</v>
      </c>
      <c r="X200" s="23">
        <v>45895</v>
      </c>
      <c r="Y200" s="23">
        <v>46259</v>
      </c>
      <c r="Z200" s="24" t="s">
        <v>192</v>
      </c>
      <c r="AA200" s="14" t="str">
        <f>VLOOKUP(Z200,[1]Sheet1!$C$3:$I$195,7,0)</f>
        <v>轮式拖拉机</v>
      </c>
    </row>
    <row r="201" s="3" customFormat="1" customHeight="1" spans="1:27">
      <c r="A201" s="13" t="s">
        <v>17</v>
      </c>
      <c r="B201" s="13" t="s">
        <v>49</v>
      </c>
      <c r="C201" s="14" t="s">
        <v>1004</v>
      </c>
      <c r="D201" s="14" t="s">
        <v>194</v>
      </c>
      <c r="E201" s="14" t="s">
        <v>194</v>
      </c>
      <c r="F201" s="48" t="s">
        <v>195</v>
      </c>
      <c r="G201" s="14" t="s">
        <v>196</v>
      </c>
      <c r="H201" s="15" t="s">
        <v>197</v>
      </c>
      <c r="I201" s="15">
        <v>1</v>
      </c>
      <c r="J201" s="14" t="s">
        <v>196</v>
      </c>
      <c r="K201" s="15">
        <v>1</v>
      </c>
      <c r="L201" s="15">
        <v>450000</v>
      </c>
      <c r="M201" s="15">
        <v>450000</v>
      </c>
      <c r="N201" s="15">
        <v>500</v>
      </c>
      <c r="O201" s="15">
        <v>500</v>
      </c>
      <c r="P201" s="15">
        <v>0</v>
      </c>
      <c r="Q201" s="15">
        <f t="shared" si="26"/>
        <v>150</v>
      </c>
      <c r="R201" s="15">
        <f t="shared" si="27"/>
        <v>50</v>
      </c>
      <c r="S201" s="15">
        <f t="shared" si="28"/>
        <v>100</v>
      </c>
      <c r="T201" s="15">
        <v>0</v>
      </c>
      <c r="U201" s="15">
        <f t="shared" si="29"/>
        <v>200</v>
      </c>
      <c r="V201" s="23">
        <v>45888</v>
      </c>
      <c r="W201" s="23">
        <v>45888</v>
      </c>
      <c r="X201" s="23">
        <v>45895</v>
      </c>
      <c r="Y201" s="23">
        <v>46259</v>
      </c>
      <c r="Z201" s="24" t="s">
        <v>198</v>
      </c>
      <c r="AA201" s="14" t="str">
        <f>VLOOKUP(Z201,[1]Sheet1!$C$3:$I$195,7,0)</f>
        <v>轮式拖拉机</v>
      </c>
    </row>
    <row r="202" s="3" customFormat="1" customHeight="1" spans="1:27">
      <c r="A202" s="13" t="s">
        <v>17</v>
      </c>
      <c r="B202" s="13" t="s">
        <v>49</v>
      </c>
      <c r="C202" s="14" t="s">
        <v>1005</v>
      </c>
      <c r="D202" s="14" t="s">
        <v>200</v>
      </c>
      <c r="E202" s="14" t="s">
        <v>200</v>
      </c>
      <c r="F202" s="48" t="s">
        <v>201</v>
      </c>
      <c r="G202" s="14" t="s">
        <v>202</v>
      </c>
      <c r="H202" s="15" t="s">
        <v>203</v>
      </c>
      <c r="I202" s="15">
        <v>1</v>
      </c>
      <c r="J202" s="14" t="s">
        <v>202</v>
      </c>
      <c r="K202" s="15">
        <v>1</v>
      </c>
      <c r="L202" s="15">
        <v>450000</v>
      </c>
      <c r="M202" s="15">
        <v>450000</v>
      </c>
      <c r="N202" s="15">
        <v>500</v>
      </c>
      <c r="O202" s="15">
        <v>500</v>
      </c>
      <c r="P202" s="15">
        <v>0</v>
      </c>
      <c r="Q202" s="15">
        <f t="shared" si="26"/>
        <v>150</v>
      </c>
      <c r="R202" s="15">
        <f t="shared" si="27"/>
        <v>50</v>
      </c>
      <c r="S202" s="15">
        <f t="shared" si="28"/>
        <v>100</v>
      </c>
      <c r="T202" s="15">
        <v>0</v>
      </c>
      <c r="U202" s="15">
        <f t="shared" si="29"/>
        <v>200</v>
      </c>
      <c r="V202" s="23">
        <v>45888</v>
      </c>
      <c r="W202" s="23">
        <v>45888</v>
      </c>
      <c r="X202" s="23">
        <v>45895</v>
      </c>
      <c r="Y202" s="23">
        <v>46259</v>
      </c>
      <c r="Z202" s="24" t="s">
        <v>204</v>
      </c>
      <c r="AA202" s="14" t="str">
        <f>VLOOKUP(Z202,[1]Sheet1!$C$3:$I$195,7,0)</f>
        <v>轮式拖拉机</v>
      </c>
    </row>
    <row r="203" s="3" customFormat="1" customHeight="1" spans="1:27">
      <c r="A203" s="13" t="s">
        <v>17</v>
      </c>
      <c r="B203" s="13" t="s">
        <v>49</v>
      </c>
      <c r="C203" s="14" t="s">
        <v>1006</v>
      </c>
      <c r="D203" s="14" t="s">
        <v>206</v>
      </c>
      <c r="E203" s="14" t="s">
        <v>206</v>
      </c>
      <c r="F203" s="48" t="s">
        <v>207</v>
      </c>
      <c r="G203" s="14" t="s">
        <v>208</v>
      </c>
      <c r="H203" s="15" t="s">
        <v>209</v>
      </c>
      <c r="I203" s="15">
        <v>1</v>
      </c>
      <c r="J203" s="14" t="s">
        <v>208</v>
      </c>
      <c r="K203" s="15">
        <v>1</v>
      </c>
      <c r="L203" s="15">
        <v>450000</v>
      </c>
      <c r="M203" s="15">
        <v>450000</v>
      </c>
      <c r="N203" s="15">
        <v>500</v>
      </c>
      <c r="O203" s="15">
        <v>500</v>
      </c>
      <c r="P203" s="15">
        <v>0</v>
      </c>
      <c r="Q203" s="15">
        <f t="shared" si="26"/>
        <v>150</v>
      </c>
      <c r="R203" s="15">
        <f t="shared" si="27"/>
        <v>50</v>
      </c>
      <c r="S203" s="15">
        <f t="shared" si="28"/>
        <v>100</v>
      </c>
      <c r="T203" s="15">
        <v>0</v>
      </c>
      <c r="U203" s="15">
        <f t="shared" si="29"/>
        <v>200</v>
      </c>
      <c r="V203" s="23">
        <v>45888</v>
      </c>
      <c r="W203" s="23">
        <v>45888</v>
      </c>
      <c r="X203" s="23">
        <v>45895</v>
      </c>
      <c r="Y203" s="23">
        <v>46259</v>
      </c>
      <c r="Z203" s="24" t="s">
        <v>210</v>
      </c>
      <c r="AA203" s="14" t="str">
        <f>VLOOKUP(Z203,[1]Sheet1!$C$3:$I$195,7,0)</f>
        <v>轮式拖拉机</v>
      </c>
    </row>
    <row r="204" s="3" customFormat="1" customHeight="1" spans="1:27">
      <c r="A204" s="13" t="s">
        <v>17</v>
      </c>
      <c r="B204" s="13" t="s">
        <v>49</v>
      </c>
      <c r="C204" s="14" t="s">
        <v>1007</v>
      </c>
      <c r="D204" s="14" t="s">
        <v>212</v>
      </c>
      <c r="E204" s="14" t="s">
        <v>212</v>
      </c>
      <c r="F204" s="48" t="s">
        <v>213</v>
      </c>
      <c r="G204" s="14" t="s">
        <v>214</v>
      </c>
      <c r="H204" s="15" t="s">
        <v>215</v>
      </c>
      <c r="I204" s="15">
        <v>1</v>
      </c>
      <c r="J204" s="14" t="s">
        <v>214</v>
      </c>
      <c r="K204" s="15">
        <v>1</v>
      </c>
      <c r="L204" s="15">
        <v>450000</v>
      </c>
      <c r="M204" s="15">
        <v>450000</v>
      </c>
      <c r="N204" s="15">
        <v>500</v>
      </c>
      <c r="O204" s="15">
        <v>500</v>
      </c>
      <c r="P204" s="15">
        <v>0</v>
      </c>
      <c r="Q204" s="15">
        <f t="shared" si="26"/>
        <v>150</v>
      </c>
      <c r="R204" s="15">
        <f t="shared" si="27"/>
        <v>50</v>
      </c>
      <c r="S204" s="15">
        <f t="shared" si="28"/>
        <v>100</v>
      </c>
      <c r="T204" s="15">
        <v>0</v>
      </c>
      <c r="U204" s="15">
        <f t="shared" si="29"/>
        <v>200</v>
      </c>
      <c r="V204" s="23">
        <v>45888</v>
      </c>
      <c r="W204" s="23">
        <v>45888</v>
      </c>
      <c r="X204" s="23">
        <v>45895</v>
      </c>
      <c r="Y204" s="23">
        <v>46259</v>
      </c>
      <c r="Z204" s="24" t="s">
        <v>216</v>
      </c>
      <c r="AA204" s="14" t="str">
        <f>VLOOKUP(Z204,[1]Sheet1!$C$3:$I$195,7,0)</f>
        <v>轮式拖拉机</v>
      </c>
    </row>
    <row r="205" s="3" customFormat="1" customHeight="1" spans="1:27">
      <c r="A205" s="13" t="s">
        <v>17</v>
      </c>
      <c r="B205" s="13" t="s">
        <v>49</v>
      </c>
      <c r="C205" s="14" t="s">
        <v>1008</v>
      </c>
      <c r="D205" s="14" t="s">
        <v>1009</v>
      </c>
      <c r="E205" s="14" t="s">
        <v>1009</v>
      </c>
      <c r="F205" s="48" t="s">
        <v>177</v>
      </c>
      <c r="G205" s="14" t="s">
        <v>1010</v>
      </c>
      <c r="H205" s="15" t="s">
        <v>1011</v>
      </c>
      <c r="I205" s="15">
        <v>1</v>
      </c>
      <c r="J205" s="14" t="s">
        <v>1010</v>
      </c>
      <c r="K205" s="15">
        <v>1</v>
      </c>
      <c r="L205" s="15">
        <v>450000</v>
      </c>
      <c r="M205" s="15">
        <v>450000</v>
      </c>
      <c r="N205" s="15">
        <v>500</v>
      </c>
      <c r="O205" s="15">
        <v>500</v>
      </c>
      <c r="P205" s="15">
        <v>0</v>
      </c>
      <c r="Q205" s="15">
        <f t="shared" si="26"/>
        <v>150</v>
      </c>
      <c r="R205" s="15">
        <f t="shared" si="27"/>
        <v>50</v>
      </c>
      <c r="S205" s="15">
        <f t="shared" si="28"/>
        <v>100</v>
      </c>
      <c r="T205" s="15">
        <v>0</v>
      </c>
      <c r="U205" s="15">
        <f t="shared" si="29"/>
        <v>200</v>
      </c>
      <c r="V205" s="23">
        <v>45888</v>
      </c>
      <c r="W205" s="23">
        <v>45888</v>
      </c>
      <c r="X205" s="23">
        <v>45895</v>
      </c>
      <c r="Y205" s="23">
        <v>46259</v>
      </c>
      <c r="Z205" s="24" t="s">
        <v>1012</v>
      </c>
      <c r="AA205" s="14" t="str">
        <f>VLOOKUP(Z205,[1]Sheet1!$C$3:$I$195,7,0)</f>
        <v>履带式联合收割机</v>
      </c>
    </row>
    <row r="206" s="3" customFormat="1" customHeight="1" spans="1:27">
      <c r="A206" s="13" t="s">
        <v>17</v>
      </c>
      <c r="B206" s="13" t="s">
        <v>49</v>
      </c>
      <c r="C206" s="14" t="s">
        <v>1013</v>
      </c>
      <c r="D206" s="14" t="s">
        <v>218</v>
      </c>
      <c r="E206" s="14" t="s">
        <v>218</v>
      </c>
      <c r="F206" s="14" t="s">
        <v>219</v>
      </c>
      <c r="G206" s="14" t="s">
        <v>220</v>
      </c>
      <c r="H206" s="15" t="s">
        <v>221</v>
      </c>
      <c r="I206" s="15">
        <v>1</v>
      </c>
      <c r="J206" s="14" t="s">
        <v>220</v>
      </c>
      <c r="K206" s="15">
        <v>1</v>
      </c>
      <c r="L206" s="15">
        <v>450000</v>
      </c>
      <c r="M206" s="15">
        <v>450000</v>
      </c>
      <c r="N206" s="15">
        <v>500</v>
      </c>
      <c r="O206" s="15">
        <v>500</v>
      </c>
      <c r="P206" s="15">
        <v>0</v>
      </c>
      <c r="Q206" s="15">
        <f t="shared" si="26"/>
        <v>150</v>
      </c>
      <c r="R206" s="15">
        <f t="shared" si="27"/>
        <v>50</v>
      </c>
      <c r="S206" s="15">
        <f t="shared" si="28"/>
        <v>100</v>
      </c>
      <c r="T206" s="15">
        <v>0</v>
      </c>
      <c r="U206" s="15">
        <f t="shared" si="29"/>
        <v>200</v>
      </c>
      <c r="V206" s="23">
        <v>45890</v>
      </c>
      <c r="W206" s="23">
        <v>45890</v>
      </c>
      <c r="X206" s="23">
        <v>45897</v>
      </c>
      <c r="Y206" s="23">
        <v>46261</v>
      </c>
      <c r="Z206" s="24" t="s">
        <v>222</v>
      </c>
      <c r="AA206" s="14" t="str">
        <f>VLOOKUP(Z206,[1]Sheet1!$C$3:$I$195,7,0)</f>
        <v>轮式拖拉机</v>
      </c>
    </row>
    <row r="207" s="3" customFormat="1" customHeight="1" spans="1:27">
      <c r="A207" s="13" t="s">
        <v>17</v>
      </c>
      <c r="B207" s="13" t="s">
        <v>49</v>
      </c>
      <c r="C207" s="14" t="s">
        <v>1014</v>
      </c>
      <c r="D207" s="14" t="s">
        <v>733</v>
      </c>
      <c r="E207" s="14" t="s">
        <v>733</v>
      </c>
      <c r="F207" s="48" t="s">
        <v>734</v>
      </c>
      <c r="G207" s="14" t="s">
        <v>735</v>
      </c>
      <c r="H207" s="15" t="s">
        <v>736</v>
      </c>
      <c r="I207" s="15">
        <v>1</v>
      </c>
      <c r="J207" s="14" t="s">
        <v>735</v>
      </c>
      <c r="K207" s="15">
        <v>1</v>
      </c>
      <c r="L207" s="15">
        <v>450000</v>
      </c>
      <c r="M207" s="15">
        <v>450000</v>
      </c>
      <c r="N207" s="15">
        <v>500</v>
      </c>
      <c r="O207" s="15">
        <v>500</v>
      </c>
      <c r="P207" s="15">
        <v>0</v>
      </c>
      <c r="Q207" s="15">
        <f t="shared" si="26"/>
        <v>150</v>
      </c>
      <c r="R207" s="15">
        <f t="shared" si="27"/>
        <v>50</v>
      </c>
      <c r="S207" s="15">
        <f t="shared" si="28"/>
        <v>100</v>
      </c>
      <c r="T207" s="15">
        <v>0</v>
      </c>
      <c r="U207" s="15">
        <f t="shared" si="29"/>
        <v>200</v>
      </c>
      <c r="V207" s="23">
        <v>45890</v>
      </c>
      <c r="W207" s="23">
        <v>45890</v>
      </c>
      <c r="X207" s="23">
        <v>45897</v>
      </c>
      <c r="Y207" s="23">
        <v>46261</v>
      </c>
      <c r="Z207" s="24" t="s">
        <v>1015</v>
      </c>
      <c r="AA207" s="14" t="str">
        <f>VLOOKUP(Z207,[1]Sheet1!$C$3:$I$195,7,0)</f>
        <v>履带式联合收割机</v>
      </c>
    </row>
    <row r="208" s="3" customFormat="1" customHeight="1" spans="1:27">
      <c r="A208" s="13" t="s">
        <v>17</v>
      </c>
      <c r="B208" s="13" t="s">
        <v>49</v>
      </c>
      <c r="C208" s="14" t="s">
        <v>1016</v>
      </c>
      <c r="D208" s="14" t="s">
        <v>224</v>
      </c>
      <c r="E208" s="14" t="s">
        <v>224</v>
      </c>
      <c r="F208" s="48" t="s">
        <v>225</v>
      </c>
      <c r="G208" s="14" t="s">
        <v>226</v>
      </c>
      <c r="H208" s="15" t="s">
        <v>227</v>
      </c>
      <c r="I208" s="15">
        <v>1</v>
      </c>
      <c r="J208" s="14" t="s">
        <v>226</v>
      </c>
      <c r="K208" s="15">
        <v>1</v>
      </c>
      <c r="L208" s="15">
        <v>450000</v>
      </c>
      <c r="M208" s="15">
        <v>450000</v>
      </c>
      <c r="N208" s="15">
        <v>500</v>
      </c>
      <c r="O208" s="15">
        <v>500</v>
      </c>
      <c r="P208" s="15">
        <v>0</v>
      </c>
      <c r="Q208" s="15">
        <f t="shared" si="26"/>
        <v>150</v>
      </c>
      <c r="R208" s="15">
        <f t="shared" si="27"/>
        <v>50</v>
      </c>
      <c r="S208" s="15">
        <f t="shared" si="28"/>
        <v>100</v>
      </c>
      <c r="T208" s="15">
        <v>0</v>
      </c>
      <c r="U208" s="15">
        <f t="shared" si="29"/>
        <v>200</v>
      </c>
      <c r="V208" s="23">
        <v>45890</v>
      </c>
      <c r="W208" s="23">
        <v>45890</v>
      </c>
      <c r="X208" s="23">
        <v>45897</v>
      </c>
      <c r="Y208" s="23">
        <v>46261</v>
      </c>
      <c r="Z208" s="24" t="s">
        <v>228</v>
      </c>
      <c r="AA208" s="14" t="str">
        <f>VLOOKUP(Z208,[1]Sheet1!$C$3:$I$195,7,0)</f>
        <v>轮式拖拉机</v>
      </c>
    </row>
    <row r="209" s="3" customFormat="1" customHeight="1" spans="1:27">
      <c r="A209" s="13" t="s">
        <v>17</v>
      </c>
      <c r="B209" s="13" t="s">
        <v>49</v>
      </c>
      <c r="C209" s="14" t="s">
        <v>1017</v>
      </c>
      <c r="D209" s="14" t="s">
        <v>230</v>
      </c>
      <c r="E209" s="14" t="s">
        <v>230</v>
      </c>
      <c r="F209" s="14" t="s">
        <v>231</v>
      </c>
      <c r="G209" s="14" t="s">
        <v>232</v>
      </c>
      <c r="H209" s="15" t="s">
        <v>233</v>
      </c>
      <c r="I209" s="15">
        <v>1</v>
      </c>
      <c r="J209" s="14" t="s">
        <v>232</v>
      </c>
      <c r="K209" s="15">
        <v>1</v>
      </c>
      <c r="L209" s="15">
        <v>450000</v>
      </c>
      <c r="M209" s="15">
        <v>450000</v>
      </c>
      <c r="N209" s="15">
        <v>500</v>
      </c>
      <c r="O209" s="15">
        <v>500</v>
      </c>
      <c r="P209" s="15">
        <v>0</v>
      </c>
      <c r="Q209" s="15">
        <f t="shared" si="26"/>
        <v>150</v>
      </c>
      <c r="R209" s="15">
        <f t="shared" si="27"/>
        <v>50</v>
      </c>
      <c r="S209" s="15">
        <f t="shared" si="28"/>
        <v>100</v>
      </c>
      <c r="T209" s="15">
        <v>0</v>
      </c>
      <c r="U209" s="15">
        <f t="shared" si="29"/>
        <v>200</v>
      </c>
      <c r="V209" s="23">
        <v>45890</v>
      </c>
      <c r="W209" s="23">
        <v>45890</v>
      </c>
      <c r="X209" s="23">
        <v>45897</v>
      </c>
      <c r="Y209" s="23">
        <v>46261</v>
      </c>
      <c r="Z209" s="24" t="s">
        <v>234</v>
      </c>
      <c r="AA209" s="14" t="str">
        <f>VLOOKUP(Z209,[1]Sheet1!$C$3:$I$195,7,0)</f>
        <v>轮式拖拉机</v>
      </c>
    </row>
    <row r="210" s="3" customFormat="1" customHeight="1" spans="1:27">
      <c r="A210" s="13" t="s">
        <v>17</v>
      </c>
      <c r="B210" s="13" t="s">
        <v>49</v>
      </c>
      <c r="C210" s="14" t="s">
        <v>1018</v>
      </c>
      <c r="D210" s="14" t="s">
        <v>236</v>
      </c>
      <c r="E210" s="14" t="s">
        <v>236</v>
      </c>
      <c r="F210" s="48" t="s">
        <v>237</v>
      </c>
      <c r="G210" s="14" t="s">
        <v>238</v>
      </c>
      <c r="H210" s="15" t="s">
        <v>239</v>
      </c>
      <c r="I210" s="15">
        <v>1</v>
      </c>
      <c r="J210" s="14" t="s">
        <v>238</v>
      </c>
      <c r="K210" s="15">
        <v>1</v>
      </c>
      <c r="L210" s="15">
        <v>450000</v>
      </c>
      <c r="M210" s="15">
        <v>450000</v>
      </c>
      <c r="N210" s="15">
        <v>500</v>
      </c>
      <c r="O210" s="15">
        <v>500</v>
      </c>
      <c r="P210" s="15">
        <v>0</v>
      </c>
      <c r="Q210" s="15">
        <f t="shared" si="26"/>
        <v>150</v>
      </c>
      <c r="R210" s="15">
        <f t="shared" si="27"/>
        <v>50</v>
      </c>
      <c r="S210" s="15">
        <f t="shared" si="28"/>
        <v>100</v>
      </c>
      <c r="T210" s="15">
        <v>0</v>
      </c>
      <c r="U210" s="15">
        <f t="shared" si="29"/>
        <v>200</v>
      </c>
      <c r="V210" s="23">
        <v>45890</v>
      </c>
      <c r="W210" s="23">
        <v>45890</v>
      </c>
      <c r="X210" s="23">
        <v>45897</v>
      </c>
      <c r="Y210" s="23">
        <v>46261</v>
      </c>
      <c r="Z210" s="24" t="s">
        <v>240</v>
      </c>
      <c r="AA210" s="14" t="str">
        <f>VLOOKUP(Z210,[1]Sheet1!$C$3:$I$195,7,0)</f>
        <v>轮式拖拉机</v>
      </c>
    </row>
    <row r="211" s="3" customFormat="1" customHeight="1" spans="1:27">
      <c r="A211" s="13" t="s">
        <v>17</v>
      </c>
      <c r="B211" s="13" t="s">
        <v>49</v>
      </c>
      <c r="C211" s="14" t="s">
        <v>1019</v>
      </c>
      <c r="D211" s="14" t="s">
        <v>242</v>
      </c>
      <c r="E211" s="14" t="s">
        <v>242</v>
      </c>
      <c r="F211" s="48" t="s">
        <v>243</v>
      </c>
      <c r="G211" s="14" t="s">
        <v>244</v>
      </c>
      <c r="H211" s="15" t="s">
        <v>245</v>
      </c>
      <c r="I211" s="15">
        <v>1</v>
      </c>
      <c r="J211" s="14" t="s">
        <v>244</v>
      </c>
      <c r="K211" s="15">
        <v>1</v>
      </c>
      <c r="L211" s="15">
        <v>450000</v>
      </c>
      <c r="M211" s="15">
        <v>450000</v>
      </c>
      <c r="N211" s="15">
        <v>500</v>
      </c>
      <c r="O211" s="15">
        <v>500</v>
      </c>
      <c r="P211" s="15">
        <v>0</v>
      </c>
      <c r="Q211" s="15">
        <f t="shared" si="26"/>
        <v>150</v>
      </c>
      <c r="R211" s="15">
        <f t="shared" si="27"/>
        <v>50</v>
      </c>
      <c r="S211" s="15">
        <f t="shared" si="28"/>
        <v>100</v>
      </c>
      <c r="T211" s="15">
        <v>0</v>
      </c>
      <c r="U211" s="15">
        <f t="shared" si="29"/>
        <v>200</v>
      </c>
      <c r="V211" s="23">
        <v>45891</v>
      </c>
      <c r="W211" s="23">
        <v>45891</v>
      </c>
      <c r="X211" s="23">
        <v>45898</v>
      </c>
      <c r="Y211" s="23">
        <v>46262</v>
      </c>
      <c r="Z211" s="24" t="s">
        <v>246</v>
      </c>
      <c r="AA211" s="14" t="str">
        <f>VLOOKUP(Z211,[1]Sheet1!$C$3:$I$195,7,0)</f>
        <v>轮式拖拉机</v>
      </c>
    </row>
    <row r="212" s="3" customFormat="1" customHeight="1" spans="1:27">
      <c r="A212" s="13" t="s">
        <v>17</v>
      </c>
      <c r="B212" s="13" t="s">
        <v>49</v>
      </c>
      <c r="C212" s="14" t="s">
        <v>1020</v>
      </c>
      <c r="D212" s="14" t="s">
        <v>1021</v>
      </c>
      <c r="E212" s="14" t="s">
        <v>1021</v>
      </c>
      <c r="F212" s="14" t="s">
        <v>1022</v>
      </c>
      <c r="G212" s="14" t="s">
        <v>1023</v>
      </c>
      <c r="H212" s="15" t="s">
        <v>659</v>
      </c>
      <c r="I212" s="15">
        <v>1</v>
      </c>
      <c r="J212" s="14" t="s">
        <v>1023</v>
      </c>
      <c r="K212" s="15">
        <v>1</v>
      </c>
      <c r="L212" s="15">
        <v>450000</v>
      </c>
      <c r="M212" s="15">
        <v>450000</v>
      </c>
      <c r="N212" s="15">
        <v>500</v>
      </c>
      <c r="O212" s="15">
        <v>500</v>
      </c>
      <c r="P212" s="15">
        <v>0</v>
      </c>
      <c r="Q212" s="15">
        <f t="shared" ref="Q212:Q245" si="30">N212*0.3</f>
        <v>150</v>
      </c>
      <c r="R212" s="15">
        <f t="shared" si="27"/>
        <v>50</v>
      </c>
      <c r="S212" s="15">
        <f t="shared" si="28"/>
        <v>100</v>
      </c>
      <c r="T212" s="15">
        <v>0</v>
      </c>
      <c r="U212" s="15">
        <f t="shared" si="29"/>
        <v>200</v>
      </c>
      <c r="V212" s="23">
        <v>45865</v>
      </c>
      <c r="W212" s="23">
        <v>45865</v>
      </c>
      <c r="X212" s="23">
        <v>45872</v>
      </c>
      <c r="Y212" s="23">
        <v>46236</v>
      </c>
      <c r="Z212" s="24" t="s">
        <v>1024</v>
      </c>
      <c r="AA212" s="14" t="str">
        <f>VLOOKUP(Z212,[1]Sheet1!$C$3:$I$195,7,0)</f>
        <v>履带式联合收割机</v>
      </c>
    </row>
    <row r="213" s="3" customFormat="1" customHeight="1" spans="1:27">
      <c r="A213" s="13" t="s">
        <v>17</v>
      </c>
      <c r="B213" s="13" t="s">
        <v>49</v>
      </c>
      <c r="C213" s="27" t="s">
        <v>1025</v>
      </c>
      <c r="D213" s="14" t="s">
        <v>248</v>
      </c>
      <c r="E213" s="14" t="s">
        <v>248</v>
      </c>
      <c r="F213" s="48" t="s">
        <v>249</v>
      </c>
      <c r="G213" s="14" t="s">
        <v>250</v>
      </c>
      <c r="H213" s="15" t="s">
        <v>251</v>
      </c>
      <c r="I213" s="15">
        <v>1</v>
      </c>
      <c r="J213" s="14" t="s">
        <v>250</v>
      </c>
      <c r="K213" s="15">
        <v>1</v>
      </c>
      <c r="L213" s="15">
        <v>450000</v>
      </c>
      <c r="M213" s="15">
        <v>450000</v>
      </c>
      <c r="N213" s="15">
        <v>500</v>
      </c>
      <c r="O213" s="15">
        <v>500</v>
      </c>
      <c r="P213" s="15">
        <v>0</v>
      </c>
      <c r="Q213" s="15">
        <f t="shared" si="30"/>
        <v>150</v>
      </c>
      <c r="R213" s="15">
        <f t="shared" si="27"/>
        <v>50</v>
      </c>
      <c r="S213" s="15">
        <f t="shared" si="28"/>
        <v>100</v>
      </c>
      <c r="T213" s="15">
        <v>0</v>
      </c>
      <c r="U213" s="15">
        <f t="shared" si="29"/>
        <v>200</v>
      </c>
      <c r="V213" s="23">
        <v>45865</v>
      </c>
      <c r="W213" s="23">
        <v>45865</v>
      </c>
      <c r="X213" s="23">
        <v>45872</v>
      </c>
      <c r="Y213" s="23">
        <v>46236</v>
      </c>
      <c r="Z213" s="20" t="s">
        <v>252</v>
      </c>
      <c r="AA213" s="14" t="str">
        <f>VLOOKUP(Z213,[1]Sheet1!$C$3:$I$195,7,0)</f>
        <v>轮式拖拉机</v>
      </c>
    </row>
    <row r="214" s="3" customFormat="1" customHeight="1" spans="1:27">
      <c r="A214" s="13" t="s">
        <v>17</v>
      </c>
      <c r="B214" s="13" t="s">
        <v>49</v>
      </c>
      <c r="C214" s="14" t="s">
        <v>1026</v>
      </c>
      <c r="D214" s="14" t="s">
        <v>1027</v>
      </c>
      <c r="E214" s="14" t="s">
        <v>1027</v>
      </c>
      <c r="F214" s="48" t="s">
        <v>279</v>
      </c>
      <c r="G214" s="14" t="s">
        <v>1028</v>
      </c>
      <c r="H214" s="15" t="s">
        <v>1029</v>
      </c>
      <c r="I214" s="15">
        <v>1</v>
      </c>
      <c r="J214" s="14" t="s">
        <v>1028</v>
      </c>
      <c r="K214" s="15">
        <v>1</v>
      </c>
      <c r="L214" s="15">
        <v>450000</v>
      </c>
      <c r="M214" s="15">
        <v>450000</v>
      </c>
      <c r="N214" s="15">
        <v>500</v>
      </c>
      <c r="O214" s="15">
        <v>500</v>
      </c>
      <c r="P214" s="15">
        <v>0</v>
      </c>
      <c r="Q214" s="15">
        <f t="shared" si="30"/>
        <v>150</v>
      </c>
      <c r="R214" s="15">
        <f t="shared" si="27"/>
        <v>50</v>
      </c>
      <c r="S214" s="15">
        <f t="shared" si="28"/>
        <v>100</v>
      </c>
      <c r="T214" s="15">
        <v>0</v>
      </c>
      <c r="U214" s="15">
        <f t="shared" si="29"/>
        <v>200</v>
      </c>
      <c r="V214" s="23">
        <v>45893</v>
      </c>
      <c r="W214" s="23">
        <v>45893</v>
      </c>
      <c r="X214" s="23">
        <v>45900</v>
      </c>
      <c r="Y214" s="23">
        <v>46264</v>
      </c>
      <c r="Z214" s="24" t="s">
        <v>1030</v>
      </c>
      <c r="AA214" s="14" t="str">
        <f>VLOOKUP(Z214,[1]Sheet1!$C$3:$I$195,7,0)</f>
        <v>履带式联合收割机</v>
      </c>
    </row>
    <row r="215" s="3" customFormat="1" customHeight="1" spans="1:27">
      <c r="A215" s="13" t="s">
        <v>17</v>
      </c>
      <c r="B215" s="13" t="s">
        <v>49</v>
      </c>
      <c r="C215" s="27" t="s">
        <v>1031</v>
      </c>
      <c r="D215" s="14" t="s">
        <v>254</v>
      </c>
      <c r="E215" s="14" t="s">
        <v>254</v>
      </c>
      <c r="F215" s="48" t="s">
        <v>255</v>
      </c>
      <c r="G215" s="14" t="s">
        <v>256</v>
      </c>
      <c r="H215" s="15" t="s">
        <v>257</v>
      </c>
      <c r="I215" s="15">
        <v>1</v>
      </c>
      <c r="J215" s="14" t="s">
        <v>256</v>
      </c>
      <c r="K215" s="15">
        <v>1</v>
      </c>
      <c r="L215" s="15">
        <v>450000</v>
      </c>
      <c r="M215" s="15">
        <v>450000</v>
      </c>
      <c r="N215" s="15">
        <v>500</v>
      </c>
      <c r="O215" s="15">
        <v>500</v>
      </c>
      <c r="P215" s="15">
        <v>0</v>
      </c>
      <c r="Q215" s="15">
        <f t="shared" si="30"/>
        <v>150</v>
      </c>
      <c r="R215" s="15">
        <f t="shared" si="27"/>
        <v>50</v>
      </c>
      <c r="S215" s="15">
        <f t="shared" si="28"/>
        <v>100</v>
      </c>
      <c r="T215" s="15">
        <v>0</v>
      </c>
      <c r="U215" s="15">
        <f t="shared" si="29"/>
        <v>200</v>
      </c>
      <c r="V215" s="23">
        <v>45893</v>
      </c>
      <c r="W215" s="23">
        <v>45893</v>
      </c>
      <c r="X215" s="23">
        <v>45900</v>
      </c>
      <c r="Y215" s="23">
        <v>46264</v>
      </c>
      <c r="Z215" s="20" t="s">
        <v>258</v>
      </c>
      <c r="AA215" s="14" t="str">
        <f>VLOOKUP(Z215,[1]Sheet1!$C$3:$I$195,7,0)</f>
        <v>轮式拖拉机</v>
      </c>
    </row>
    <row r="216" s="3" customFormat="1" customHeight="1" spans="1:27">
      <c r="A216" s="13" t="s">
        <v>17</v>
      </c>
      <c r="B216" s="13" t="s">
        <v>49</v>
      </c>
      <c r="C216" s="14" t="s">
        <v>1032</v>
      </c>
      <c r="D216" s="14" t="s">
        <v>1033</v>
      </c>
      <c r="E216" s="14" t="s">
        <v>1033</v>
      </c>
      <c r="F216" s="48" t="s">
        <v>386</v>
      </c>
      <c r="G216" s="14" t="s">
        <v>1034</v>
      </c>
      <c r="H216" s="15" t="s">
        <v>376</v>
      </c>
      <c r="I216" s="15">
        <v>1</v>
      </c>
      <c r="J216" s="14" t="s">
        <v>1034</v>
      </c>
      <c r="K216" s="15">
        <v>1</v>
      </c>
      <c r="L216" s="15">
        <v>450000</v>
      </c>
      <c r="M216" s="15">
        <v>450000</v>
      </c>
      <c r="N216" s="15">
        <v>500</v>
      </c>
      <c r="O216" s="15">
        <v>500</v>
      </c>
      <c r="P216" s="15">
        <v>0</v>
      </c>
      <c r="Q216" s="15">
        <f t="shared" si="30"/>
        <v>150</v>
      </c>
      <c r="R216" s="15">
        <f t="shared" si="27"/>
        <v>50</v>
      </c>
      <c r="S216" s="15">
        <f t="shared" si="28"/>
        <v>100</v>
      </c>
      <c r="T216" s="15">
        <v>0</v>
      </c>
      <c r="U216" s="15">
        <f t="shared" si="29"/>
        <v>200</v>
      </c>
      <c r="V216" s="23">
        <v>45893</v>
      </c>
      <c r="W216" s="23">
        <v>45893</v>
      </c>
      <c r="X216" s="23">
        <v>45900</v>
      </c>
      <c r="Y216" s="23">
        <v>46264</v>
      </c>
      <c r="Z216" s="24" t="s">
        <v>1035</v>
      </c>
      <c r="AA216" s="14" t="str">
        <f>VLOOKUP(Z216,[1]Sheet1!$C$3:$I$195,7,0)</f>
        <v>履带式联合收割机</v>
      </c>
    </row>
    <row r="217" s="3" customFormat="1" customHeight="1" spans="1:27">
      <c r="A217" s="13" t="s">
        <v>17</v>
      </c>
      <c r="B217" s="13" t="s">
        <v>49</v>
      </c>
      <c r="C217" s="14" t="s">
        <v>1036</v>
      </c>
      <c r="D217" s="14" t="s">
        <v>260</v>
      </c>
      <c r="E217" s="14" t="s">
        <v>260</v>
      </c>
      <c r="F217" s="48" t="s">
        <v>261</v>
      </c>
      <c r="G217" s="14" t="s">
        <v>262</v>
      </c>
      <c r="H217" s="15" t="s">
        <v>263</v>
      </c>
      <c r="I217" s="15">
        <v>1</v>
      </c>
      <c r="J217" s="14" t="s">
        <v>262</v>
      </c>
      <c r="K217" s="15">
        <v>1</v>
      </c>
      <c r="L217" s="15">
        <v>450000</v>
      </c>
      <c r="M217" s="15">
        <v>450000</v>
      </c>
      <c r="N217" s="15">
        <v>500</v>
      </c>
      <c r="O217" s="15">
        <v>500</v>
      </c>
      <c r="P217" s="15">
        <v>0</v>
      </c>
      <c r="Q217" s="15">
        <f t="shared" si="30"/>
        <v>150</v>
      </c>
      <c r="R217" s="15">
        <f t="shared" si="27"/>
        <v>50</v>
      </c>
      <c r="S217" s="15">
        <f t="shared" si="28"/>
        <v>100</v>
      </c>
      <c r="T217" s="15">
        <v>0</v>
      </c>
      <c r="U217" s="15">
        <f t="shared" si="29"/>
        <v>200</v>
      </c>
      <c r="V217" s="23">
        <v>45868</v>
      </c>
      <c r="W217" s="23">
        <v>45868</v>
      </c>
      <c r="X217" s="23">
        <v>45875</v>
      </c>
      <c r="Y217" s="23">
        <v>46239</v>
      </c>
      <c r="Z217" s="33" t="s">
        <v>264</v>
      </c>
      <c r="AA217" s="14" t="str">
        <f>VLOOKUP(Z217,[1]Sheet1!$C$3:$I$195,7,0)</f>
        <v>轮式拖拉机</v>
      </c>
    </row>
    <row r="218" s="3" customFormat="1" customHeight="1" spans="1:27">
      <c r="A218" s="13" t="s">
        <v>17</v>
      </c>
      <c r="B218" s="13" t="s">
        <v>49</v>
      </c>
      <c r="C218" s="14" t="s">
        <v>1037</v>
      </c>
      <c r="D218" s="14" t="s">
        <v>1038</v>
      </c>
      <c r="E218" s="14" t="s">
        <v>1038</v>
      </c>
      <c r="F218" s="48" t="s">
        <v>1039</v>
      </c>
      <c r="G218" s="14" t="s">
        <v>1040</v>
      </c>
      <c r="H218" s="15" t="s">
        <v>1041</v>
      </c>
      <c r="I218" s="15">
        <v>1</v>
      </c>
      <c r="J218" s="14" t="s">
        <v>1040</v>
      </c>
      <c r="K218" s="15">
        <v>1</v>
      </c>
      <c r="L218" s="15">
        <v>450000</v>
      </c>
      <c r="M218" s="15">
        <v>450000</v>
      </c>
      <c r="N218" s="15">
        <v>500</v>
      </c>
      <c r="O218" s="15">
        <v>500</v>
      </c>
      <c r="P218" s="15">
        <v>0</v>
      </c>
      <c r="Q218" s="15">
        <f t="shared" si="30"/>
        <v>150</v>
      </c>
      <c r="R218" s="15">
        <f t="shared" si="27"/>
        <v>50</v>
      </c>
      <c r="S218" s="15">
        <f t="shared" si="28"/>
        <v>100</v>
      </c>
      <c r="T218" s="15">
        <v>0</v>
      </c>
      <c r="U218" s="15">
        <f t="shared" si="29"/>
        <v>200</v>
      </c>
      <c r="V218" s="23">
        <v>45868</v>
      </c>
      <c r="W218" s="23">
        <v>45868</v>
      </c>
      <c r="X218" s="23">
        <v>45875</v>
      </c>
      <c r="Y218" s="23">
        <v>46239</v>
      </c>
      <c r="Z218" s="20" t="s">
        <v>1042</v>
      </c>
      <c r="AA218" s="14" t="str">
        <f>VLOOKUP(Z218,[1]Sheet1!$C$3:$I$195,7,0)</f>
        <v>履带式联合收割机</v>
      </c>
    </row>
    <row r="219" s="3" customFormat="1" customHeight="1" spans="1:27">
      <c r="A219" s="13" t="s">
        <v>17</v>
      </c>
      <c r="B219" s="13" t="s">
        <v>49</v>
      </c>
      <c r="C219" s="14" t="s">
        <v>1043</v>
      </c>
      <c r="D219" s="14" t="s">
        <v>266</v>
      </c>
      <c r="E219" s="14" t="s">
        <v>266</v>
      </c>
      <c r="F219" s="14" t="s">
        <v>267</v>
      </c>
      <c r="G219" s="14" t="s">
        <v>268</v>
      </c>
      <c r="H219" s="15" t="s">
        <v>269</v>
      </c>
      <c r="I219" s="15">
        <v>1</v>
      </c>
      <c r="J219" s="14" t="s">
        <v>268</v>
      </c>
      <c r="K219" s="15">
        <v>1</v>
      </c>
      <c r="L219" s="15">
        <v>450000</v>
      </c>
      <c r="M219" s="15">
        <v>450000</v>
      </c>
      <c r="N219" s="15">
        <v>500</v>
      </c>
      <c r="O219" s="15">
        <v>500</v>
      </c>
      <c r="P219" s="15">
        <v>0</v>
      </c>
      <c r="Q219" s="15">
        <f t="shared" si="30"/>
        <v>150</v>
      </c>
      <c r="R219" s="15">
        <f t="shared" si="27"/>
        <v>50</v>
      </c>
      <c r="S219" s="15">
        <f t="shared" si="28"/>
        <v>100</v>
      </c>
      <c r="T219" s="15">
        <v>0</v>
      </c>
      <c r="U219" s="15">
        <f t="shared" si="29"/>
        <v>200</v>
      </c>
      <c r="V219" s="23">
        <v>45868</v>
      </c>
      <c r="W219" s="23">
        <v>45868</v>
      </c>
      <c r="X219" s="23">
        <v>45875</v>
      </c>
      <c r="Y219" s="23">
        <v>46239</v>
      </c>
      <c r="Z219" s="20" t="s">
        <v>270</v>
      </c>
      <c r="AA219" s="14" t="str">
        <f>VLOOKUP(Z219,[1]Sheet1!$C$3:$I$195,7,0)</f>
        <v>轮式拖拉机</v>
      </c>
    </row>
    <row r="220" s="3" customFormat="1" customHeight="1" spans="1:27">
      <c r="A220" s="13" t="s">
        <v>17</v>
      </c>
      <c r="B220" s="13" t="s">
        <v>49</v>
      </c>
      <c r="C220" s="14" t="s">
        <v>1044</v>
      </c>
      <c r="D220" s="14" t="s">
        <v>272</v>
      </c>
      <c r="E220" s="14" t="s">
        <v>272</v>
      </c>
      <c r="F220" s="14" t="s">
        <v>273</v>
      </c>
      <c r="G220" s="14" t="s">
        <v>274</v>
      </c>
      <c r="H220" s="15" t="s">
        <v>275</v>
      </c>
      <c r="I220" s="15">
        <v>1</v>
      </c>
      <c r="J220" s="14" t="s">
        <v>274</v>
      </c>
      <c r="K220" s="15">
        <v>1</v>
      </c>
      <c r="L220" s="15">
        <v>450000</v>
      </c>
      <c r="M220" s="15">
        <v>450000</v>
      </c>
      <c r="N220" s="15">
        <v>500</v>
      </c>
      <c r="O220" s="15">
        <v>500</v>
      </c>
      <c r="P220" s="15">
        <v>0</v>
      </c>
      <c r="Q220" s="15">
        <f t="shared" si="30"/>
        <v>150</v>
      </c>
      <c r="R220" s="15">
        <f t="shared" si="27"/>
        <v>50</v>
      </c>
      <c r="S220" s="15">
        <f t="shared" si="28"/>
        <v>100</v>
      </c>
      <c r="T220" s="15">
        <v>0</v>
      </c>
      <c r="U220" s="15">
        <f t="shared" si="29"/>
        <v>200</v>
      </c>
      <c r="V220" s="23">
        <v>45868</v>
      </c>
      <c r="W220" s="23">
        <v>45868</v>
      </c>
      <c r="X220" s="23">
        <v>45875</v>
      </c>
      <c r="Y220" s="23">
        <v>46239</v>
      </c>
      <c r="Z220" s="20" t="s">
        <v>276</v>
      </c>
      <c r="AA220" s="14" t="str">
        <f>VLOOKUP(Z220,[1]Sheet1!$C$3:$I$195,7,0)</f>
        <v>轮式拖拉机</v>
      </c>
    </row>
    <row r="221" s="3" customFormat="1" customHeight="1" spans="1:27">
      <c r="A221" s="13" t="s">
        <v>17</v>
      </c>
      <c r="B221" s="13" t="s">
        <v>49</v>
      </c>
      <c r="C221" s="14" t="s">
        <v>1045</v>
      </c>
      <c r="D221" s="14" t="s">
        <v>278</v>
      </c>
      <c r="E221" s="14" t="s">
        <v>278</v>
      </c>
      <c r="F221" s="48" t="s">
        <v>279</v>
      </c>
      <c r="G221" s="14" t="s">
        <v>280</v>
      </c>
      <c r="H221" s="15" t="s">
        <v>281</v>
      </c>
      <c r="I221" s="15">
        <v>1</v>
      </c>
      <c r="J221" s="14" t="s">
        <v>280</v>
      </c>
      <c r="K221" s="15">
        <v>1</v>
      </c>
      <c r="L221" s="15">
        <v>450000</v>
      </c>
      <c r="M221" s="15">
        <v>450000</v>
      </c>
      <c r="N221" s="15">
        <v>500</v>
      </c>
      <c r="O221" s="15">
        <v>500</v>
      </c>
      <c r="P221" s="15">
        <v>0</v>
      </c>
      <c r="Q221" s="15">
        <f t="shared" si="30"/>
        <v>150</v>
      </c>
      <c r="R221" s="15">
        <f t="shared" si="27"/>
        <v>50</v>
      </c>
      <c r="S221" s="15">
        <f t="shared" si="28"/>
        <v>100</v>
      </c>
      <c r="T221" s="15">
        <v>0</v>
      </c>
      <c r="U221" s="15">
        <f t="shared" si="29"/>
        <v>200</v>
      </c>
      <c r="V221" s="23">
        <v>45868</v>
      </c>
      <c r="W221" s="23">
        <v>45868</v>
      </c>
      <c r="X221" s="23">
        <v>45875</v>
      </c>
      <c r="Y221" s="23">
        <v>46239</v>
      </c>
      <c r="Z221" s="20" t="s">
        <v>282</v>
      </c>
      <c r="AA221" s="14" t="str">
        <f>VLOOKUP(Z221,[1]Sheet1!$C$3:$I$195,7,0)</f>
        <v>轮式拖拉机</v>
      </c>
    </row>
    <row r="222" s="3" customFormat="1" customHeight="1" spans="1:27">
      <c r="A222" s="13" t="s">
        <v>17</v>
      </c>
      <c r="B222" s="13" t="s">
        <v>49</v>
      </c>
      <c r="C222" s="14" t="s">
        <v>1046</v>
      </c>
      <c r="D222" s="14" t="s">
        <v>1047</v>
      </c>
      <c r="E222" s="14" t="s">
        <v>1047</v>
      </c>
      <c r="F222" s="48" t="s">
        <v>921</v>
      </c>
      <c r="G222" s="14" t="s">
        <v>1048</v>
      </c>
      <c r="H222" s="15" t="s">
        <v>305</v>
      </c>
      <c r="I222" s="15">
        <v>1</v>
      </c>
      <c r="J222" s="14" t="s">
        <v>1048</v>
      </c>
      <c r="K222" s="15">
        <v>1</v>
      </c>
      <c r="L222" s="15">
        <v>450000</v>
      </c>
      <c r="M222" s="15">
        <v>450000</v>
      </c>
      <c r="N222" s="15">
        <v>500</v>
      </c>
      <c r="O222" s="15">
        <v>500</v>
      </c>
      <c r="P222" s="15">
        <v>0</v>
      </c>
      <c r="Q222" s="15">
        <f t="shared" si="30"/>
        <v>150</v>
      </c>
      <c r="R222" s="15">
        <f t="shared" si="27"/>
        <v>50</v>
      </c>
      <c r="S222" s="15">
        <f t="shared" si="28"/>
        <v>100</v>
      </c>
      <c r="T222" s="15">
        <v>0</v>
      </c>
      <c r="U222" s="15">
        <f t="shared" si="29"/>
        <v>200</v>
      </c>
      <c r="V222" s="23">
        <v>45875</v>
      </c>
      <c r="W222" s="23">
        <v>45875</v>
      </c>
      <c r="X222" s="23">
        <v>45882</v>
      </c>
      <c r="Y222" s="23">
        <v>46246</v>
      </c>
      <c r="Z222" s="20" t="s">
        <v>1049</v>
      </c>
      <c r="AA222" s="14" t="str">
        <f>VLOOKUP(Z222,[1]Sheet1!$C$3:$I$195,7,0)</f>
        <v>履带式联合收割机</v>
      </c>
    </row>
    <row r="223" s="3" customFormat="1" customHeight="1" spans="1:27">
      <c r="A223" s="13" t="s">
        <v>17</v>
      </c>
      <c r="B223" s="13" t="s">
        <v>49</v>
      </c>
      <c r="C223" s="14" t="s">
        <v>1050</v>
      </c>
      <c r="D223" s="14" t="s">
        <v>284</v>
      </c>
      <c r="E223" s="14" t="s">
        <v>284</v>
      </c>
      <c r="F223" s="48" t="s">
        <v>285</v>
      </c>
      <c r="G223" s="14" t="s">
        <v>286</v>
      </c>
      <c r="H223" s="15" t="s">
        <v>287</v>
      </c>
      <c r="I223" s="15">
        <v>1</v>
      </c>
      <c r="J223" s="14" t="s">
        <v>286</v>
      </c>
      <c r="K223" s="15">
        <v>1</v>
      </c>
      <c r="L223" s="15">
        <v>450000</v>
      </c>
      <c r="M223" s="15">
        <v>450000</v>
      </c>
      <c r="N223" s="15">
        <v>500</v>
      </c>
      <c r="O223" s="15">
        <v>500</v>
      </c>
      <c r="P223" s="15">
        <v>0</v>
      </c>
      <c r="Q223" s="15">
        <f t="shared" si="30"/>
        <v>150</v>
      </c>
      <c r="R223" s="15">
        <f t="shared" si="27"/>
        <v>50</v>
      </c>
      <c r="S223" s="15">
        <f t="shared" si="28"/>
        <v>100</v>
      </c>
      <c r="T223" s="15">
        <v>0</v>
      </c>
      <c r="U223" s="15">
        <f t="shared" si="29"/>
        <v>200</v>
      </c>
      <c r="V223" s="23">
        <v>45875</v>
      </c>
      <c r="W223" s="23">
        <v>45875</v>
      </c>
      <c r="X223" s="23">
        <v>45882</v>
      </c>
      <c r="Y223" s="23">
        <v>46246</v>
      </c>
      <c r="Z223" s="20" t="s">
        <v>288</v>
      </c>
      <c r="AA223" s="14" t="str">
        <f>VLOOKUP(Z223,[1]Sheet1!$C$3:$I$195,7,0)</f>
        <v>轮式拖拉机</v>
      </c>
    </row>
    <row r="224" s="3" customFormat="1" customHeight="1" spans="1:27">
      <c r="A224" s="13" t="s">
        <v>17</v>
      </c>
      <c r="B224" s="13" t="s">
        <v>49</v>
      </c>
      <c r="C224" s="14" t="s">
        <v>1051</v>
      </c>
      <c r="D224" s="14" t="s">
        <v>1052</v>
      </c>
      <c r="E224" s="14" t="s">
        <v>1052</v>
      </c>
      <c r="F224" s="48" t="s">
        <v>100</v>
      </c>
      <c r="G224" s="14" t="s">
        <v>1053</v>
      </c>
      <c r="H224" s="15" t="s">
        <v>1054</v>
      </c>
      <c r="I224" s="15">
        <v>1</v>
      </c>
      <c r="J224" s="14" t="s">
        <v>1053</v>
      </c>
      <c r="K224" s="15">
        <v>1</v>
      </c>
      <c r="L224" s="15">
        <v>450000</v>
      </c>
      <c r="M224" s="15">
        <v>450000</v>
      </c>
      <c r="N224" s="15">
        <v>500</v>
      </c>
      <c r="O224" s="15">
        <v>500</v>
      </c>
      <c r="P224" s="15">
        <v>0</v>
      </c>
      <c r="Q224" s="15">
        <f t="shared" si="30"/>
        <v>150</v>
      </c>
      <c r="R224" s="15">
        <f t="shared" si="27"/>
        <v>50</v>
      </c>
      <c r="S224" s="15">
        <f t="shared" si="28"/>
        <v>100</v>
      </c>
      <c r="T224" s="15">
        <v>0</v>
      </c>
      <c r="U224" s="15">
        <f t="shared" si="29"/>
        <v>200</v>
      </c>
      <c r="V224" s="23">
        <v>45875</v>
      </c>
      <c r="W224" s="23">
        <v>45875</v>
      </c>
      <c r="X224" s="23">
        <v>45882</v>
      </c>
      <c r="Y224" s="23">
        <v>46246</v>
      </c>
      <c r="Z224" s="20" t="s">
        <v>1055</v>
      </c>
      <c r="AA224" s="14" t="str">
        <f>VLOOKUP(Z224,[1]Sheet1!$C$3:$I$195,7,0)</f>
        <v>履带式联合收割机</v>
      </c>
    </row>
    <row r="225" s="3" customFormat="1" customHeight="1" spans="1:27">
      <c r="A225" s="13" t="s">
        <v>17</v>
      </c>
      <c r="B225" s="13" t="s">
        <v>49</v>
      </c>
      <c r="C225" s="14" t="s">
        <v>1056</v>
      </c>
      <c r="D225" s="14" t="s">
        <v>290</v>
      </c>
      <c r="E225" s="14" t="s">
        <v>290</v>
      </c>
      <c r="F225" s="14" t="s">
        <v>291</v>
      </c>
      <c r="G225" s="14" t="s">
        <v>292</v>
      </c>
      <c r="H225" s="15" t="s">
        <v>293</v>
      </c>
      <c r="I225" s="15">
        <v>1</v>
      </c>
      <c r="J225" s="14" t="s">
        <v>292</v>
      </c>
      <c r="K225" s="15">
        <v>1</v>
      </c>
      <c r="L225" s="15">
        <v>450000</v>
      </c>
      <c r="M225" s="15">
        <v>450000</v>
      </c>
      <c r="N225" s="15">
        <v>500</v>
      </c>
      <c r="O225" s="15">
        <v>500</v>
      </c>
      <c r="P225" s="15">
        <v>0</v>
      </c>
      <c r="Q225" s="15">
        <f t="shared" si="30"/>
        <v>150</v>
      </c>
      <c r="R225" s="15">
        <f t="shared" si="27"/>
        <v>50</v>
      </c>
      <c r="S225" s="15">
        <f t="shared" si="28"/>
        <v>100</v>
      </c>
      <c r="T225" s="15">
        <v>0</v>
      </c>
      <c r="U225" s="15">
        <f t="shared" si="29"/>
        <v>200</v>
      </c>
      <c r="V225" s="23">
        <v>45876</v>
      </c>
      <c r="W225" s="23">
        <v>45876</v>
      </c>
      <c r="X225" s="23">
        <v>45883</v>
      </c>
      <c r="Y225" s="23">
        <v>46247</v>
      </c>
      <c r="Z225" s="20" t="s">
        <v>294</v>
      </c>
      <c r="AA225" s="14" t="str">
        <f>VLOOKUP(Z225,[1]Sheet1!$C$3:$I$195,7,0)</f>
        <v>轮式拖拉机</v>
      </c>
    </row>
    <row r="226" s="3" customFormat="1" customHeight="1" spans="1:27">
      <c r="A226" s="13" t="s">
        <v>17</v>
      </c>
      <c r="B226" s="13" t="s">
        <v>49</v>
      </c>
      <c r="C226" s="14" t="s">
        <v>1057</v>
      </c>
      <c r="D226" s="14" t="s">
        <v>296</v>
      </c>
      <c r="E226" s="14" t="s">
        <v>296</v>
      </c>
      <c r="F226" s="14" t="s">
        <v>297</v>
      </c>
      <c r="G226" s="14" t="s">
        <v>298</v>
      </c>
      <c r="H226" s="15" t="s">
        <v>299</v>
      </c>
      <c r="I226" s="15">
        <v>1</v>
      </c>
      <c r="J226" s="14" t="s">
        <v>298</v>
      </c>
      <c r="K226" s="15">
        <v>1</v>
      </c>
      <c r="L226" s="15">
        <v>450000</v>
      </c>
      <c r="M226" s="15">
        <v>450000</v>
      </c>
      <c r="N226" s="15">
        <v>500</v>
      </c>
      <c r="O226" s="15">
        <v>500</v>
      </c>
      <c r="P226" s="15">
        <v>0</v>
      </c>
      <c r="Q226" s="15">
        <f t="shared" si="30"/>
        <v>150</v>
      </c>
      <c r="R226" s="15">
        <f t="shared" si="27"/>
        <v>50</v>
      </c>
      <c r="S226" s="15">
        <f t="shared" si="28"/>
        <v>100</v>
      </c>
      <c r="T226" s="15">
        <v>0</v>
      </c>
      <c r="U226" s="15">
        <f t="shared" si="29"/>
        <v>200</v>
      </c>
      <c r="V226" s="23">
        <v>45876</v>
      </c>
      <c r="W226" s="23">
        <v>45876</v>
      </c>
      <c r="X226" s="23">
        <v>45883</v>
      </c>
      <c r="Y226" s="23">
        <v>46247</v>
      </c>
      <c r="Z226" s="20" t="s">
        <v>300</v>
      </c>
      <c r="AA226" s="14" t="str">
        <f>VLOOKUP(Z226,[1]Sheet1!$C$3:$I$195,7,0)</f>
        <v>轮式拖拉机</v>
      </c>
    </row>
    <row r="227" s="3" customFormat="1" customHeight="1" spans="1:27">
      <c r="A227" s="13" t="s">
        <v>17</v>
      </c>
      <c r="B227" s="13" t="s">
        <v>49</v>
      </c>
      <c r="C227" s="14" t="s">
        <v>1058</v>
      </c>
      <c r="D227" s="14" t="s">
        <v>302</v>
      </c>
      <c r="E227" s="14" t="s">
        <v>302</v>
      </c>
      <c r="F227" s="14" t="s">
        <v>303</v>
      </c>
      <c r="G227" s="14" t="s">
        <v>304</v>
      </c>
      <c r="H227" s="15" t="s">
        <v>305</v>
      </c>
      <c r="I227" s="15">
        <v>1</v>
      </c>
      <c r="J227" s="14" t="s">
        <v>304</v>
      </c>
      <c r="K227" s="15">
        <v>1</v>
      </c>
      <c r="L227" s="15">
        <v>450000</v>
      </c>
      <c r="M227" s="15">
        <v>450000</v>
      </c>
      <c r="N227" s="15">
        <v>500</v>
      </c>
      <c r="O227" s="15">
        <v>500</v>
      </c>
      <c r="P227" s="15">
        <v>0</v>
      </c>
      <c r="Q227" s="15">
        <f t="shared" si="30"/>
        <v>150</v>
      </c>
      <c r="R227" s="15">
        <f t="shared" si="27"/>
        <v>50</v>
      </c>
      <c r="S227" s="15">
        <f t="shared" si="28"/>
        <v>100</v>
      </c>
      <c r="T227" s="15">
        <v>0</v>
      </c>
      <c r="U227" s="15">
        <f t="shared" si="29"/>
        <v>200</v>
      </c>
      <c r="V227" s="23">
        <v>45876</v>
      </c>
      <c r="W227" s="23">
        <v>45876</v>
      </c>
      <c r="X227" s="23">
        <v>45883</v>
      </c>
      <c r="Y227" s="23">
        <v>46247</v>
      </c>
      <c r="Z227" s="20" t="s">
        <v>306</v>
      </c>
      <c r="AA227" s="14" t="str">
        <f>VLOOKUP(Z227,[1]Sheet1!$C$3:$I$195,7,0)</f>
        <v>轮式拖拉机</v>
      </c>
    </row>
    <row r="228" s="3" customFormat="1" customHeight="1" spans="1:27">
      <c r="A228" s="13" t="s">
        <v>17</v>
      </c>
      <c r="B228" s="13" t="s">
        <v>49</v>
      </c>
      <c r="C228" s="14" t="s">
        <v>1059</v>
      </c>
      <c r="D228" s="14" t="s">
        <v>308</v>
      </c>
      <c r="E228" s="14" t="s">
        <v>308</v>
      </c>
      <c r="F228" s="14" t="s">
        <v>309</v>
      </c>
      <c r="G228" s="14" t="s">
        <v>202</v>
      </c>
      <c r="H228" s="15" t="s">
        <v>310</v>
      </c>
      <c r="I228" s="15">
        <v>1</v>
      </c>
      <c r="J228" s="14" t="s">
        <v>202</v>
      </c>
      <c r="K228" s="15">
        <v>1</v>
      </c>
      <c r="L228" s="15">
        <v>450000</v>
      </c>
      <c r="M228" s="15">
        <v>450000</v>
      </c>
      <c r="N228" s="15">
        <v>500</v>
      </c>
      <c r="O228" s="15">
        <v>500</v>
      </c>
      <c r="P228" s="15">
        <v>0</v>
      </c>
      <c r="Q228" s="15">
        <f t="shared" si="30"/>
        <v>150</v>
      </c>
      <c r="R228" s="15">
        <f t="shared" si="27"/>
        <v>50</v>
      </c>
      <c r="S228" s="15">
        <f t="shared" si="28"/>
        <v>100</v>
      </c>
      <c r="T228" s="15">
        <v>0</v>
      </c>
      <c r="U228" s="15">
        <f t="shared" si="29"/>
        <v>200</v>
      </c>
      <c r="V228" s="23">
        <v>45876</v>
      </c>
      <c r="W228" s="23">
        <v>45876</v>
      </c>
      <c r="X228" s="23">
        <v>45883</v>
      </c>
      <c r="Y228" s="23">
        <v>46247</v>
      </c>
      <c r="Z228" s="20" t="s">
        <v>311</v>
      </c>
      <c r="AA228" s="14" t="str">
        <f>VLOOKUP(Z228,[1]Sheet1!$C$3:$I$195,7,0)</f>
        <v>轮式拖拉机</v>
      </c>
    </row>
    <row r="229" s="3" customFormat="1" customHeight="1" spans="1:27">
      <c r="A229" s="13" t="s">
        <v>17</v>
      </c>
      <c r="B229" s="13" t="s">
        <v>49</v>
      </c>
      <c r="C229" s="14" t="s">
        <v>1060</v>
      </c>
      <c r="D229" s="14" t="s">
        <v>313</v>
      </c>
      <c r="E229" s="14" t="s">
        <v>313</v>
      </c>
      <c r="F229" s="14" t="s">
        <v>314</v>
      </c>
      <c r="G229" s="14" t="s">
        <v>315</v>
      </c>
      <c r="H229" s="15" t="s">
        <v>316</v>
      </c>
      <c r="I229" s="15">
        <v>1</v>
      </c>
      <c r="J229" s="14" t="s">
        <v>315</v>
      </c>
      <c r="K229" s="15">
        <v>1</v>
      </c>
      <c r="L229" s="15">
        <v>450000</v>
      </c>
      <c r="M229" s="15">
        <v>450000</v>
      </c>
      <c r="N229" s="15">
        <v>500</v>
      </c>
      <c r="O229" s="15">
        <v>500</v>
      </c>
      <c r="P229" s="15">
        <v>0</v>
      </c>
      <c r="Q229" s="15">
        <f t="shared" si="30"/>
        <v>150</v>
      </c>
      <c r="R229" s="15">
        <f t="shared" si="27"/>
        <v>50</v>
      </c>
      <c r="S229" s="15">
        <f t="shared" si="28"/>
        <v>100</v>
      </c>
      <c r="T229" s="15">
        <v>0</v>
      </c>
      <c r="U229" s="15">
        <f t="shared" si="29"/>
        <v>200</v>
      </c>
      <c r="V229" s="23">
        <v>45876</v>
      </c>
      <c r="W229" s="23">
        <v>45876</v>
      </c>
      <c r="X229" s="23">
        <v>45883</v>
      </c>
      <c r="Y229" s="23">
        <v>46247</v>
      </c>
      <c r="Z229" s="20" t="s">
        <v>317</v>
      </c>
      <c r="AA229" s="14" t="str">
        <f>VLOOKUP(Z229,[1]Sheet1!$C$3:$I$195,7,0)</f>
        <v>轮式拖拉机</v>
      </c>
    </row>
    <row r="230" s="3" customFormat="1" customHeight="1" spans="1:27">
      <c r="A230" s="13" t="s">
        <v>17</v>
      </c>
      <c r="B230" s="13" t="s">
        <v>49</v>
      </c>
      <c r="C230" s="14" t="s">
        <v>1061</v>
      </c>
      <c r="D230" s="14" t="s">
        <v>302</v>
      </c>
      <c r="E230" s="14" t="s">
        <v>302</v>
      </c>
      <c r="F230" s="14" t="s">
        <v>303</v>
      </c>
      <c r="G230" s="14" t="s">
        <v>319</v>
      </c>
      <c r="H230" s="15" t="s">
        <v>320</v>
      </c>
      <c r="I230" s="15">
        <v>1</v>
      </c>
      <c r="J230" s="14" t="s">
        <v>319</v>
      </c>
      <c r="K230" s="15">
        <v>1</v>
      </c>
      <c r="L230" s="15">
        <v>450000</v>
      </c>
      <c r="M230" s="15">
        <v>450000</v>
      </c>
      <c r="N230" s="15">
        <v>500</v>
      </c>
      <c r="O230" s="15">
        <v>500</v>
      </c>
      <c r="P230" s="15">
        <v>0</v>
      </c>
      <c r="Q230" s="15">
        <f t="shared" si="30"/>
        <v>150</v>
      </c>
      <c r="R230" s="15">
        <f t="shared" si="27"/>
        <v>50</v>
      </c>
      <c r="S230" s="15">
        <f t="shared" si="28"/>
        <v>100</v>
      </c>
      <c r="T230" s="15">
        <v>0</v>
      </c>
      <c r="U230" s="15">
        <f t="shared" si="29"/>
        <v>200</v>
      </c>
      <c r="V230" s="23">
        <v>45876</v>
      </c>
      <c r="W230" s="23">
        <v>45876</v>
      </c>
      <c r="X230" s="23">
        <v>45883</v>
      </c>
      <c r="Y230" s="23">
        <v>46247</v>
      </c>
      <c r="Z230" s="20" t="s">
        <v>321</v>
      </c>
      <c r="AA230" s="14" t="str">
        <f>VLOOKUP(Z230,[1]Sheet1!$C$3:$I$195,7,0)</f>
        <v>轮式拖拉机</v>
      </c>
    </row>
    <row r="231" s="3" customFormat="1" customHeight="1" spans="1:27">
      <c r="A231" s="13" t="s">
        <v>17</v>
      </c>
      <c r="B231" s="13" t="s">
        <v>49</v>
      </c>
      <c r="C231" s="14" t="s">
        <v>1062</v>
      </c>
      <c r="D231" s="14" t="s">
        <v>323</v>
      </c>
      <c r="E231" s="14" t="s">
        <v>323</v>
      </c>
      <c r="F231" s="14" t="s">
        <v>324</v>
      </c>
      <c r="G231" s="14" t="s">
        <v>325</v>
      </c>
      <c r="H231" s="15" t="s">
        <v>326</v>
      </c>
      <c r="I231" s="15">
        <v>1</v>
      </c>
      <c r="J231" s="14" t="s">
        <v>325</v>
      </c>
      <c r="K231" s="15">
        <v>1</v>
      </c>
      <c r="L231" s="15">
        <v>450000</v>
      </c>
      <c r="M231" s="15">
        <v>450000</v>
      </c>
      <c r="N231" s="15">
        <v>500</v>
      </c>
      <c r="O231" s="15">
        <v>500</v>
      </c>
      <c r="P231" s="15">
        <v>0</v>
      </c>
      <c r="Q231" s="15">
        <f t="shared" si="30"/>
        <v>150</v>
      </c>
      <c r="R231" s="15">
        <f t="shared" si="27"/>
        <v>50</v>
      </c>
      <c r="S231" s="15">
        <f t="shared" si="28"/>
        <v>100</v>
      </c>
      <c r="T231" s="15">
        <v>0</v>
      </c>
      <c r="U231" s="15">
        <f t="shared" si="29"/>
        <v>200</v>
      </c>
      <c r="V231" s="23">
        <v>45876</v>
      </c>
      <c r="W231" s="23">
        <v>45876</v>
      </c>
      <c r="X231" s="23">
        <v>45883</v>
      </c>
      <c r="Y231" s="23">
        <v>46247</v>
      </c>
      <c r="Z231" s="34" t="s">
        <v>327</v>
      </c>
      <c r="AA231" s="14" t="str">
        <f>VLOOKUP(Z231,[1]Sheet1!$C$3:$I$195,7,0)</f>
        <v>轮式拖拉机</v>
      </c>
    </row>
    <row r="232" s="3" customFormat="1" customHeight="1" spans="1:27">
      <c r="A232" s="13" t="s">
        <v>17</v>
      </c>
      <c r="B232" s="13" t="s">
        <v>49</v>
      </c>
      <c r="C232" s="14" t="s">
        <v>1063</v>
      </c>
      <c r="D232" s="14" t="s">
        <v>329</v>
      </c>
      <c r="E232" s="14" t="s">
        <v>329</v>
      </c>
      <c r="F232" s="14" t="s">
        <v>330</v>
      </c>
      <c r="G232" s="14" t="s">
        <v>331</v>
      </c>
      <c r="H232" s="15" t="s">
        <v>332</v>
      </c>
      <c r="I232" s="15">
        <v>1</v>
      </c>
      <c r="J232" s="14" t="s">
        <v>331</v>
      </c>
      <c r="K232" s="15">
        <v>1</v>
      </c>
      <c r="L232" s="15">
        <v>450000</v>
      </c>
      <c r="M232" s="15">
        <v>450000</v>
      </c>
      <c r="N232" s="15">
        <v>500</v>
      </c>
      <c r="O232" s="15">
        <v>500</v>
      </c>
      <c r="P232" s="15">
        <v>0</v>
      </c>
      <c r="Q232" s="15">
        <f t="shared" si="30"/>
        <v>150</v>
      </c>
      <c r="R232" s="15">
        <f t="shared" si="27"/>
        <v>50</v>
      </c>
      <c r="S232" s="15">
        <f t="shared" si="28"/>
        <v>100</v>
      </c>
      <c r="T232" s="15">
        <v>0</v>
      </c>
      <c r="U232" s="15">
        <f t="shared" si="29"/>
        <v>200</v>
      </c>
      <c r="V232" s="23">
        <v>45876</v>
      </c>
      <c r="W232" s="23">
        <v>45876</v>
      </c>
      <c r="X232" s="23">
        <v>45883</v>
      </c>
      <c r="Y232" s="23">
        <v>46247</v>
      </c>
      <c r="Z232" s="20" t="s">
        <v>333</v>
      </c>
      <c r="AA232" s="14" t="str">
        <f>VLOOKUP(Z232,[1]Sheet1!$C$3:$I$195,7,0)</f>
        <v>轮式拖拉机</v>
      </c>
    </row>
    <row r="233" s="3" customFormat="1" customHeight="1" spans="1:27">
      <c r="A233" s="13" t="s">
        <v>17</v>
      </c>
      <c r="B233" s="13" t="s">
        <v>49</v>
      </c>
      <c r="C233" s="14" t="s">
        <v>1064</v>
      </c>
      <c r="D233" s="14" t="s">
        <v>335</v>
      </c>
      <c r="E233" s="14" t="s">
        <v>335</v>
      </c>
      <c r="F233" s="48" t="s">
        <v>336</v>
      </c>
      <c r="G233" s="14" t="s">
        <v>337</v>
      </c>
      <c r="H233" s="15" t="s">
        <v>338</v>
      </c>
      <c r="I233" s="15">
        <v>1</v>
      </c>
      <c r="J233" s="14" t="s">
        <v>337</v>
      </c>
      <c r="K233" s="15">
        <v>1</v>
      </c>
      <c r="L233" s="15">
        <v>450000</v>
      </c>
      <c r="M233" s="15">
        <v>450000</v>
      </c>
      <c r="N233" s="15">
        <v>500</v>
      </c>
      <c r="O233" s="15">
        <v>500</v>
      </c>
      <c r="P233" s="15">
        <v>0</v>
      </c>
      <c r="Q233" s="15">
        <f t="shared" si="30"/>
        <v>150</v>
      </c>
      <c r="R233" s="15">
        <f t="shared" si="27"/>
        <v>50</v>
      </c>
      <c r="S233" s="15">
        <f t="shared" si="28"/>
        <v>100</v>
      </c>
      <c r="T233" s="15">
        <v>0</v>
      </c>
      <c r="U233" s="15">
        <f t="shared" si="29"/>
        <v>200</v>
      </c>
      <c r="V233" s="23">
        <v>45883</v>
      </c>
      <c r="W233" s="23">
        <v>45883</v>
      </c>
      <c r="X233" s="23">
        <v>45890</v>
      </c>
      <c r="Y233" s="23">
        <v>46254</v>
      </c>
      <c r="Z233" s="20" t="s">
        <v>339</v>
      </c>
      <c r="AA233" s="14" t="str">
        <f>VLOOKUP(Z233,[1]Sheet1!$C$3:$I$195,7,0)</f>
        <v>轮式拖拉机</v>
      </c>
    </row>
    <row r="234" s="3" customFormat="1" customHeight="1" spans="1:27">
      <c r="A234" s="13" t="s">
        <v>17</v>
      </c>
      <c r="B234" s="13" t="s">
        <v>49</v>
      </c>
      <c r="C234" s="27" t="s">
        <v>1065</v>
      </c>
      <c r="D234" s="14" t="s">
        <v>341</v>
      </c>
      <c r="E234" s="14" t="s">
        <v>341</v>
      </c>
      <c r="F234" s="48" t="s">
        <v>342</v>
      </c>
      <c r="G234" s="14" t="s">
        <v>343</v>
      </c>
      <c r="H234" s="15" t="s">
        <v>344</v>
      </c>
      <c r="I234" s="15">
        <v>1</v>
      </c>
      <c r="J234" s="14" t="s">
        <v>343</v>
      </c>
      <c r="K234" s="15">
        <v>1</v>
      </c>
      <c r="L234" s="15">
        <v>450000</v>
      </c>
      <c r="M234" s="15">
        <v>450000</v>
      </c>
      <c r="N234" s="15">
        <v>500</v>
      </c>
      <c r="O234" s="15">
        <v>500</v>
      </c>
      <c r="P234" s="15">
        <v>0</v>
      </c>
      <c r="Q234" s="15">
        <f t="shared" si="30"/>
        <v>150</v>
      </c>
      <c r="R234" s="15">
        <f t="shared" si="27"/>
        <v>50</v>
      </c>
      <c r="S234" s="15">
        <f t="shared" si="28"/>
        <v>100</v>
      </c>
      <c r="T234" s="15">
        <v>0</v>
      </c>
      <c r="U234" s="15">
        <f t="shared" si="29"/>
        <v>200</v>
      </c>
      <c r="V234" s="23">
        <v>45882</v>
      </c>
      <c r="W234" s="23">
        <v>45882</v>
      </c>
      <c r="X234" s="23">
        <v>45889</v>
      </c>
      <c r="Y234" s="23">
        <v>46253</v>
      </c>
      <c r="Z234" s="20" t="s">
        <v>345</v>
      </c>
      <c r="AA234" s="14" t="str">
        <f>VLOOKUP(Z234,[1]Sheet1!$C$3:$I$195,7,0)</f>
        <v>轮式拖拉机</v>
      </c>
    </row>
    <row r="235" s="3" customFormat="1" customHeight="1" spans="1:27">
      <c r="A235" s="13" t="s">
        <v>17</v>
      </c>
      <c r="B235" s="13" t="s">
        <v>49</v>
      </c>
      <c r="C235" s="14" t="s">
        <v>1066</v>
      </c>
      <c r="D235" s="14" t="s">
        <v>1009</v>
      </c>
      <c r="E235" s="14" t="s">
        <v>1009</v>
      </c>
      <c r="F235" s="48" t="s">
        <v>177</v>
      </c>
      <c r="G235" s="14" t="s">
        <v>1067</v>
      </c>
      <c r="H235" s="15" t="s">
        <v>1011</v>
      </c>
      <c r="I235" s="15">
        <v>1</v>
      </c>
      <c r="J235" s="14" t="s">
        <v>1067</v>
      </c>
      <c r="K235" s="15">
        <v>1</v>
      </c>
      <c r="L235" s="15">
        <v>450000</v>
      </c>
      <c r="M235" s="15">
        <v>450000</v>
      </c>
      <c r="N235" s="15">
        <v>500</v>
      </c>
      <c r="O235" s="15">
        <v>500</v>
      </c>
      <c r="P235" s="15">
        <v>0</v>
      </c>
      <c r="Q235" s="15">
        <f t="shared" si="30"/>
        <v>150</v>
      </c>
      <c r="R235" s="15">
        <f t="shared" si="27"/>
        <v>50</v>
      </c>
      <c r="S235" s="15">
        <f t="shared" si="28"/>
        <v>100</v>
      </c>
      <c r="T235" s="15">
        <v>0</v>
      </c>
      <c r="U235" s="15">
        <f t="shared" si="29"/>
        <v>200</v>
      </c>
      <c r="V235" s="23">
        <v>45918</v>
      </c>
      <c r="W235" s="23">
        <v>45918</v>
      </c>
      <c r="X235" s="23">
        <v>45919</v>
      </c>
      <c r="Y235" s="23">
        <v>46283</v>
      </c>
      <c r="Z235" s="20" t="s">
        <v>1068</v>
      </c>
      <c r="AA235" s="14" t="str">
        <f>VLOOKUP(Z235,[1]Sheet1!$C$3:$I$195,7,0)</f>
        <v>履带式联合收割机</v>
      </c>
    </row>
    <row r="236" s="3" customFormat="1" customHeight="1" spans="1:27">
      <c r="A236" s="13" t="s">
        <v>17</v>
      </c>
      <c r="B236" s="13" t="s">
        <v>49</v>
      </c>
      <c r="C236" s="14" t="s">
        <v>1069</v>
      </c>
      <c r="D236" s="14" t="s">
        <v>1070</v>
      </c>
      <c r="E236" s="14" t="s">
        <v>1070</v>
      </c>
      <c r="F236" s="48" t="s">
        <v>112</v>
      </c>
      <c r="G236" s="14" t="s">
        <v>1071</v>
      </c>
      <c r="H236" s="15" t="s">
        <v>1072</v>
      </c>
      <c r="I236" s="15">
        <v>1</v>
      </c>
      <c r="J236" s="14" t="s">
        <v>1071</v>
      </c>
      <c r="K236" s="15">
        <v>1</v>
      </c>
      <c r="L236" s="15">
        <v>450000</v>
      </c>
      <c r="M236" s="15">
        <v>450000</v>
      </c>
      <c r="N236" s="15">
        <v>500</v>
      </c>
      <c r="O236" s="15">
        <v>500</v>
      </c>
      <c r="P236" s="15">
        <v>0</v>
      </c>
      <c r="Q236" s="15">
        <f t="shared" si="30"/>
        <v>150</v>
      </c>
      <c r="R236" s="15">
        <f t="shared" si="27"/>
        <v>50</v>
      </c>
      <c r="S236" s="15">
        <f t="shared" si="28"/>
        <v>100</v>
      </c>
      <c r="T236" s="15">
        <v>0</v>
      </c>
      <c r="U236" s="15">
        <f t="shared" si="29"/>
        <v>200</v>
      </c>
      <c r="V236" s="23">
        <v>45918</v>
      </c>
      <c r="W236" s="23">
        <v>45918</v>
      </c>
      <c r="X236" s="23">
        <v>45919</v>
      </c>
      <c r="Y236" s="23">
        <v>46283</v>
      </c>
      <c r="Z236" s="20" t="s">
        <v>1073</v>
      </c>
      <c r="AA236" s="14" t="str">
        <f>VLOOKUP(Z236,[1]Sheet1!$C$3:$I$195,7,0)</f>
        <v>履带式联合收割机</v>
      </c>
    </row>
    <row r="237" s="3" customFormat="1" customHeight="1" spans="1:27">
      <c r="A237" s="13" t="s">
        <v>17</v>
      </c>
      <c r="B237" s="13" t="s">
        <v>49</v>
      </c>
      <c r="C237" s="14" t="s">
        <v>1074</v>
      </c>
      <c r="D237" s="14" t="s">
        <v>347</v>
      </c>
      <c r="E237" s="14" t="s">
        <v>347</v>
      </c>
      <c r="F237" s="48" t="s">
        <v>100</v>
      </c>
      <c r="G237" s="14" t="s">
        <v>348</v>
      </c>
      <c r="H237" s="15" t="s">
        <v>349</v>
      </c>
      <c r="I237" s="15">
        <v>1</v>
      </c>
      <c r="J237" s="14" t="s">
        <v>348</v>
      </c>
      <c r="K237" s="15">
        <v>1</v>
      </c>
      <c r="L237" s="15">
        <v>450000</v>
      </c>
      <c r="M237" s="15">
        <v>450000</v>
      </c>
      <c r="N237" s="15">
        <v>500</v>
      </c>
      <c r="O237" s="15">
        <v>500</v>
      </c>
      <c r="P237" s="15">
        <v>0</v>
      </c>
      <c r="Q237" s="15">
        <f t="shared" si="30"/>
        <v>150</v>
      </c>
      <c r="R237" s="15">
        <f t="shared" si="27"/>
        <v>50</v>
      </c>
      <c r="S237" s="15">
        <f t="shared" si="28"/>
        <v>100</v>
      </c>
      <c r="T237" s="15">
        <v>0</v>
      </c>
      <c r="U237" s="15">
        <f t="shared" si="29"/>
        <v>200</v>
      </c>
      <c r="V237" s="23">
        <v>45890</v>
      </c>
      <c r="W237" s="23">
        <v>45890</v>
      </c>
      <c r="X237" s="23">
        <v>45897</v>
      </c>
      <c r="Y237" s="23">
        <v>46261</v>
      </c>
      <c r="Z237" s="20" t="s">
        <v>350</v>
      </c>
      <c r="AA237" s="14" t="str">
        <f>VLOOKUP(Z237,[1]Sheet1!$C$3:$I$195,7,0)</f>
        <v>轮式拖拉机</v>
      </c>
    </row>
    <row r="238" s="3" customFormat="1" customHeight="1" spans="1:27">
      <c r="A238" s="13" t="s">
        <v>17</v>
      </c>
      <c r="B238" s="13" t="s">
        <v>49</v>
      </c>
      <c r="C238" s="14" t="s">
        <v>1075</v>
      </c>
      <c r="D238" s="14" t="s">
        <v>1076</v>
      </c>
      <c r="E238" s="14" t="s">
        <v>1076</v>
      </c>
      <c r="F238" s="48" t="s">
        <v>734</v>
      </c>
      <c r="G238" s="14" t="s">
        <v>1077</v>
      </c>
      <c r="H238" s="15" t="s">
        <v>1078</v>
      </c>
      <c r="I238" s="15">
        <v>1</v>
      </c>
      <c r="J238" s="14" t="s">
        <v>1077</v>
      </c>
      <c r="K238" s="15">
        <v>1</v>
      </c>
      <c r="L238" s="15">
        <v>450000</v>
      </c>
      <c r="M238" s="15">
        <v>450000</v>
      </c>
      <c r="N238" s="15">
        <v>500</v>
      </c>
      <c r="O238" s="15">
        <v>500</v>
      </c>
      <c r="P238" s="15">
        <v>0</v>
      </c>
      <c r="Q238" s="15">
        <f t="shared" si="30"/>
        <v>150</v>
      </c>
      <c r="R238" s="15">
        <f t="shared" si="27"/>
        <v>50</v>
      </c>
      <c r="S238" s="15">
        <f t="shared" si="28"/>
        <v>100</v>
      </c>
      <c r="T238" s="15">
        <v>0</v>
      </c>
      <c r="U238" s="15">
        <f t="shared" si="29"/>
        <v>200</v>
      </c>
      <c r="V238" s="23">
        <v>45890</v>
      </c>
      <c r="W238" s="23">
        <v>45890</v>
      </c>
      <c r="X238" s="23">
        <v>45897</v>
      </c>
      <c r="Y238" s="23">
        <v>46261</v>
      </c>
      <c r="Z238" s="20" t="s">
        <v>1079</v>
      </c>
      <c r="AA238" s="14" t="str">
        <f>VLOOKUP(Z238,[1]Sheet1!$C$3:$I$195,7,0)</f>
        <v>履带式联合收割机</v>
      </c>
    </row>
    <row r="239" s="3" customFormat="1" customHeight="1" spans="1:27">
      <c r="A239" s="13" t="s">
        <v>17</v>
      </c>
      <c r="B239" s="13" t="s">
        <v>49</v>
      </c>
      <c r="C239" s="14" t="s">
        <v>1080</v>
      </c>
      <c r="D239" s="14" t="s">
        <v>1081</v>
      </c>
      <c r="E239" s="14" t="s">
        <v>1081</v>
      </c>
      <c r="F239" s="48" t="s">
        <v>430</v>
      </c>
      <c r="G239" s="14" t="s">
        <v>1082</v>
      </c>
      <c r="H239" s="15" t="s">
        <v>1083</v>
      </c>
      <c r="I239" s="15">
        <v>1</v>
      </c>
      <c r="J239" s="14" t="s">
        <v>1082</v>
      </c>
      <c r="K239" s="15">
        <v>1</v>
      </c>
      <c r="L239" s="15">
        <v>450000</v>
      </c>
      <c r="M239" s="15">
        <v>450000</v>
      </c>
      <c r="N239" s="15">
        <v>500</v>
      </c>
      <c r="O239" s="15">
        <v>500</v>
      </c>
      <c r="P239" s="15">
        <v>0</v>
      </c>
      <c r="Q239" s="15">
        <f t="shared" si="30"/>
        <v>150</v>
      </c>
      <c r="R239" s="15">
        <f t="shared" si="27"/>
        <v>50</v>
      </c>
      <c r="S239" s="15">
        <f t="shared" si="28"/>
        <v>100</v>
      </c>
      <c r="T239" s="15">
        <v>0</v>
      </c>
      <c r="U239" s="15">
        <f t="shared" si="29"/>
        <v>200</v>
      </c>
      <c r="V239" s="23">
        <v>45890</v>
      </c>
      <c r="W239" s="23">
        <v>45890</v>
      </c>
      <c r="X239" s="23">
        <v>45897</v>
      </c>
      <c r="Y239" s="23">
        <v>46261</v>
      </c>
      <c r="Z239" s="20" t="s">
        <v>1084</v>
      </c>
      <c r="AA239" s="14" t="str">
        <f>VLOOKUP(Z239,[1]Sheet1!$C$3:$I$195,7,0)</f>
        <v>履带式联合收割机</v>
      </c>
    </row>
    <row r="240" s="3" customFormat="1" customHeight="1" spans="1:27">
      <c r="A240" s="13" t="s">
        <v>17</v>
      </c>
      <c r="B240" s="13" t="s">
        <v>49</v>
      </c>
      <c r="C240" s="14" t="s">
        <v>1085</v>
      </c>
      <c r="D240" s="14" t="s">
        <v>1086</v>
      </c>
      <c r="E240" s="14" t="s">
        <v>1086</v>
      </c>
      <c r="F240" s="48" t="s">
        <v>992</v>
      </c>
      <c r="G240" s="14" t="s">
        <v>1087</v>
      </c>
      <c r="H240" s="15" t="s">
        <v>1088</v>
      </c>
      <c r="I240" s="15">
        <v>1</v>
      </c>
      <c r="J240" s="14" t="s">
        <v>1087</v>
      </c>
      <c r="K240" s="15">
        <v>1</v>
      </c>
      <c r="L240" s="15">
        <v>450000</v>
      </c>
      <c r="M240" s="15">
        <v>450000</v>
      </c>
      <c r="N240" s="15">
        <v>500</v>
      </c>
      <c r="O240" s="15">
        <v>500</v>
      </c>
      <c r="P240" s="15">
        <v>0</v>
      </c>
      <c r="Q240" s="15">
        <f t="shared" si="30"/>
        <v>150</v>
      </c>
      <c r="R240" s="15">
        <f t="shared" si="27"/>
        <v>50</v>
      </c>
      <c r="S240" s="15">
        <f t="shared" si="28"/>
        <v>100</v>
      </c>
      <c r="T240" s="15">
        <v>0</v>
      </c>
      <c r="U240" s="15">
        <f t="shared" si="29"/>
        <v>200</v>
      </c>
      <c r="V240" s="23">
        <v>45890</v>
      </c>
      <c r="W240" s="23">
        <v>45890</v>
      </c>
      <c r="X240" s="23">
        <v>45897</v>
      </c>
      <c r="Y240" s="23">
        <v>46261</v>
      </c>
      <c r="Z240" s="20" t="s">
        <v>1089</v>
      </c>
      <c r="AA240" s="14" t="str">
        <f>VLOOKUP(Z240,[1]Sheet1!$C$3:$I$195,7,0)</f>
        <v>履带式联合收割机</v>
      </c>
    </row>
    <row r="241" s="3" customFormat="1" customHeight="1" spans="1:27">
      <c r="A241" s="13" t="s">
        <v>17</v>
      </c>
      <c r="B241" s="13" t="s">
        <v>49</v>
      </c>
      <c r="C241" s="27" t="s">
        <v>1090</v>
      </c>
      <c r="D241" s="20" t="s">
        <v>352</v>
      </c>
      <c r="E241" s="20" t="s">
        <v>352</v>
      </c>
      <c r="F241" s="49" t="s">
        <v>309</v>
      </c>
      <c r="G241" s="29" t="s">
        <v>353</v>
      </c>
      <c r="H241" s="30" t="s">
        <v>354</v>
      </c>
      <c r="I241" s="15">
        <v>1</v>
      </c>
      <c r="J241" s="29" t="s">
        <v>353</v>
      </c>
      <c r="K241" s="15">
        <v>1</v>
      </c>
      <c r="L241" s="15">
        <v>450000</v>
      </c>
      <c r="M241" s="15">
        <v>450000</v>
      </c>
      <c r="N241" s="15">
        <v>500</v>
      </c>
      <c r="O241" s="15">
        <v>500</v>
      </c>
      <c r="P241" s="15">
        <v>0</v>
      </c>
      <c r="Q241" s="15">
        <f t="shared" si="30"/>
        <v>150</v>
      </c>
      <c r="R241" s="15">
        <f t="shared" si="27"/>
        <v>50</v>
      </c>
      <c r="S241" s="15">
        <f t="shared" si="28"/>
        <v>100</v>
      </c>
      <c r="T241" s="15">
        <v>0</v>
      </c>
      <c r="U241" s="15">
        <f t="shared" si="29"/>
        <v>200</v>
      </c>
      <c r="V241" s="23">
        <v>46283</v>
      </c>
      <c r="W241" s="23">
        <v>46283</v>
      </c>
      <c r="X241" s="23">
        <v>45919</v>
      </c>
      <c r="Y241" s="23">
        <v>46283</v>
      </c>
      <c r="Z241" s="20" t="s">
        <v>355</v>
      </c>
      <c r="AA241" s="14" t="str">
        <f>VLOOKUP(Z241,[1]Sheet1!$C$3:$I$195,7,0)</f>
        <v>轮式拖拉机</v>
      </c>
    </row>
    <row r="242" s="3" customFormat="1" customHeight="1" spans="1:27">
      <c r="A242" s="13" t="s">
        <v>17</v>
      </c>
      <c r="B242" s="13" t="s">
        <v>49</v>
      </c>
      <c r="C242" s="27" t="s">
        <v>1091</v>
      </c>
      <c r="D242" s="14" t="s">
        <v>357</v>
      </c>
      <c r="E242" s="14" t="s">
        <v>357</v>
      </c>
      <c r="F242" s="14" t="s">
        <v>201</v>
      </c>
      <c r="G242" s="14" t="s">
        <v>358</v>
      </c>
      <c r="H242" s="15" t="s">
        <v>359</v>
      </c>
      <c r="I242" s="15">
        <v>1</v>
      </c>
      <c r="J242" s="14" t="s">
        <v>358</v>
      </c>
      <c r="K242" s="15">
        <v>1</v>
      </c>
      <c r="L242" s="15">
        <v>450000</v>
      </c>
      <c r="M242" s="15">
        <v>450000</v>
      </c>
      <c r="N242" s="15">
        <v>500</v>
      </c>
      <c r="O242" s="15">
        <v>500</v>
      </c>
      <c r="P242" s="15">
        <v>0</v>
      </c>
      <c r="Q242" s="15">
        <f t="shared" si="30"/>
        <v>150</v>
      </c>
      <c r="R242" s="15">
        <f t="shared" si="27"/>
        <v>50</v>
      </c>
      <c r="S242" s="15">
        <f t="shared" si="28"/>
        <v>100</v>
      </c>
      <c r="T242" s="15">
        <v>0</v>
      </c>
      <c r="U242" s="15">
        <f t="shared" si="29"/>
        <v>200</v>
      </c>
      <c r="V242" s="23">
        <v>45890</v>
      </c>
      <c r="W242" s="23">
        <v>45890</v>
      </c>
      <c r="X242" s="23">
        <v>45897</v>
      </c>
      <c r="Y242" s="23">
        <v>46261</v>
      </c>
      <c r="Z242" s="20" t="s">
        <v>360</v>
      </c>
      <c r="AA242" s="14" t="str">
        <f>VLOOKUP(Z242,[1]Sheet1!$C$3:$I$195,7,0)</f>
        <v>轮式拖拉机</v>
      </c>
    </row>
    <row r="243" s="3" customFormat="1" customHeight="1" spans="1:27">
      <c r="A243" s="13" t="s">
        <v>17</v>
      </c>
      <c r="B243" s="13" t="s">
        <v>49</v>
      </c>
      <c r="C243" s="14" t="s">
        <v>1092</v>
      </c>
      <c r="D243" s="14" t="s">
        <v>362</v>
      </c>
      <c r="E243" s="14" t="s">
        <v>362</v>
      </c>
      <c r="F243" s="14" t="s">
        <v>363</v>
      </c>
      <c r="G243" s="14" t="s">
        <v>364</v>
      </c>
      <c r="H243" s="15" t="s">
        <v>365</v>
      </c>
      <c r="I243" s="15">
        <v>1</v>
      </c>
      <c r="J243" s="14" t="s">
        <v>364</v>
      </c>
      <c r="K243" s="15">
        <v>1</v>
      </c>
      <c r="L243" s="15">
        <v>450000</v>
      </c>
      <c r="M243" s="15">
        <v>450000</v>
      </c>
      <c r="N243" s="15">
        <v>500</v>
      </c>
      <c r="O243" s="15">
        <v>500</v>
      </c>
      <c r="P243" s="15">
        <v>0</v>
      </c>
      <c r="Q243" s="15">
        <f t="shared" si="30"/>
        <v>150</v>
      </c>
      <c r="R243" s="15">
        <f t="shared" si="27"/>
        <v>50</v>
      </c>
      <c r="S243" s="15">
        <f t="shared" si="28"/>
        <v>100</v>
      </c>
      <c r="T243" s="15">
        <v>0</v>
      </c>
      <c r="U243" s="15">
        <f t="shared" si="29"/>
        <v>200</v>
      </c>
      <c r="V243" s="23">
        <v>45890</v>
      </c>
      <c r="W243" s="23">
        <v>45890</v>
      </c>
      <c r="X243" s="23">
        <v>45897</v>
      </c>
      <c r="Y243" s="23">
        <v>46261</v>
      </c>
      <c r="Z243" s="20" t="s">
        <v>366</v>
      </c>
      <c r="AA243" s="14" t="str">
        <f>VLOOKUP(Z243,[1]Sheet1!$C$3:$I$195,7,0)</f>
        <v>轮式拖拉机</v>
      </c>
    </row>
    <row r="244" s="3" customFormat="1" customHeight="1" spans="1:27">
      <c r="A244" s="13" t="s">
        <v>17</v>
      </c>
      <c r="B244" s="13" t="s">
        <v>49</v>
      </c>
      <c r="C244" s="14" t="s">
        <v>1093</v>
      </c>
      <c r="D244" s="14" t="s">
        <v>368</v>
      </c>
      <c r="E244" s="14" t="s">
        <v>368</v>
      </c>
      <c r="F244" s="14" t="s">
        <v>369</v>
      </c>
      <c r="G244" s="14" t="s">
        <v>370</v>
      </c>
      <c r="H244" s="15" t="s">
        <v>179</v>
      </c>
      <c r="I244" s="15">
        <v>1</v>
      </c>
      <c r="J244" s="14" t="s">
        <v>370</v>
      </c>
      <c r="K244" s="15">
        <v>1</v>
      </c>
      <c r="L244" s="15">
        <v>450000</v>
      </c>
      <c r="M244" s="15">
        <v>450000</v>
      </c>
      <c r="N244" s="15">
        <v>500</v>
      </c>
      <c r="O244" s="15">
        <v>500</v>
      </c>
      <c r="P244" s="15">
        <v>0</v>
      </c>
      <c r="Q244" s="15">
        <f t="shared" si="30"/>
        <v>150</v>
      </c>
      <c r="R244" s="15">
        <f t="shared" si="27"/>
        <v>50</v>
      </c>
      <c r="S244" s="15">
        <f t="shared" si="28"/>
        <v>100</v>
      </c>
      <c r="T244" s="15">
        <v>0</v>
      </c>
      <c r="U244" s="15">
        <f t="shared" si="29"/>
        <v>200</v>
      </c>
      <c r="V244" s="23">
        <v>45890</v>
      </c>
      <c r="W244" s="23">
        <v>45890</v>
      </c>
      <c r="X244" s="23">
        <v>45897</v>
      </c>
      <c r="Y244" s="23">
        <v>46261</v>
      </c>
      <c r="Z244" s="20" t="s">
        <v>371</v>
      </c>
      <c r="AA244" s="14" t="str">
        <f>VLOOKUP(Z244,[1]Sheet1!$C$3:$I$195,7,0)</f>
        <v>轮式拖拉机</v>
      </c>
    </row>
    <row r="245" s="3" customFormat="1" customHeight="1" spans="1:27">
      <c r="A245" s="13" t="s">
        <v>17</v>
      </c>
      <c r="B245" s="13" t="s">
        <v>49</v>
      </c>
      <c r="C245" s="14" t="s">
        <v>1094</v>
      </c>
      <c r="D245" s="14" t="s">
        <v>373</v>
      </c>
      <c r="E245" s="14" t="s">
        <v>373</v>
      </c>
      <c r="F245" s="14" t="s">
        <v>374</v>
      </c>
      <c r="G245" s="14" t="s">
        <v>375</v>
      </c>
      <c r="H245" s="15" t="s">
        <v>376</v>
      </c>
      <c r="I245" s="15">
        <v>1</v>
      </c>
      <c r="J245" s="14" t="s">
        <v>375</v>
      </c>
      <c r="K245" s="15">
        <v>1</v>
      </c>
      <c r="L245" s="15">
        <v>450000</v>
      </c>
      <c r="M245" s="15">
        <v>450000</v>
      </c>
      <c r="N245" s="15">
        <v>500</v>
      </c>
      <c r="O245" s="15">
        <v>500</v>
      </c>
      <c r="P245" s="15">
        <v>0</v>
      </c>
      <c r="Q245" s="15">
        <f t="shared" si="30"/>
        <v>150</v>
      </c>
      <c r="R245" s="15">
        <f t="shared" si="27"/>
        <v>50</v>
      </c>
      <c r="S245" s="15">
        <f t="shared" si="28"/>
        <v>100</v>
      </c>
      <c r="T245" s="15">
        <v>0</v>
      </c>
      <c r="U245" s="15">
        <f t="shared" si="29"/>
        <v>200</v>
      </c>
      <c r="V245" s="23">
        <v>45890</v>
      </c>
      <c r="W245" s="23">
        <v>45890</v>
      </c>
      <c r="X245" s="23">
        <v>45897</v>
      </c>
      <c r="Y245" s="23">
        <v>46261</v>
      </c>
      <c r="Z245" s="20" t="s">
        <v>377</v>
      </c>
      <c r="AA245" s="14" t="str">
        <f>VLOOKUP(Z245,[1]Sheet1!$C$3:$I$195,7,0)</f>
        <v>轮式拖拉机</v>
      </c>
    </row>
    <row r="246" s="3" customFormat="1" customHeight="1" spans="1:27">
      <c r="A246" s="13" t="s">
        <v>17</v>
      </c>
      <c r="B246" s="13" t="s">
        <v>49</v>
      </c>
      <c r="C246" s="31" t="s">
        <v>1095</v>
      </c>
      <c r="D246" s="31" t="s">
        <v>767</v>
      </c>
      <c r="E246" s="31" t="s">
        <v>767</v>
      </c>
      <c r="F246" s="50" t="s">
        <v>768</v>
      </c>
      <c r="G246" s="31" t="s">
        <v>769</v>
      </c>
      <c r="H246" s="32" t="s">
        <v>770</v>
      </c>
      <c r="I246" s="32">
        <v>1</v>
      </c>
      <c r="J246" s="31" t="s">
        <v>769</v>
      </c>
      <c r="K246" s="32">
        <v>1</v>
      </c>
      <c r="L246" s="32">
        <v>450000</v>
      </c>
      <c r="M246" s="32">
        <v>450000</v>
      </c>
      <c r="N246" s="32">
        <v>500</v>
      </c>
      <c r="O246" s="32">
        <v>500</v>
      </c>
      <c r="P246" s="32">
        <v>0</v>
      </c>
      <c r="Q246" s="32">
        <v>150</v>
      </c>
      <c r="R246" s="32">
        <v>50</v>
      </c>
      <c r="S246" s="32">
        <v>100</v>
      </c>
      <c r="T246" s="32">
        <v>0</v>
      </c>
      <c r="U246" s="32">
        <v>200</v>
      </c>
      <c r="V246" s="23">
        <f t="shared" ref="V246:V265" si="31">W246</f>
        <v>45912</v>
      </c>
      <c r="W246" s="23">
        <f t="shared" ref="W246:W265" si="32">X246-7</f>
        <v>45912</v>
      </c>
      <c r="X246" s="23">
        <v>45919</v>
      </c>
      <c r="Y246" s="23">
        <f t="shared" ref="Y246:Y265" si="33">X246+364</f>
        <v>46283</v>
      </c>
      <c r="Z246" s="24" t="s">
        <v>771</v>
      </c>
      <c r="AA246" s="14" t="str">
        <f>VLOOKUP(Z246,[1]Sheet1!$C$3:$I$195,7,0)</f>
        <v>轮式拖拉机</v>
      </c>
    </row>
    <row r="247" s="3" customFormat="1" customHeight="1" spans="1:27">
      <c r="A247" s="13" t="s">
        <v>17</v>
      </c>
      <c r="B247" s="13" t="s">
        <v>49</v>
      </c>
      <c r="C247" s="31" t="s">
        <v>1096</v>
      </c>
      <c r="D247" s="31" t="s">
        <v>773</v>
      </c>
      <c r="E247" s="31" t="s">
        <v>773</v>
      </c>
      <c r="F247" s="50" t="s">
        <v>718</v>
      </c>
      <c r="G247" s="31" t="s">
        <v>774</v>
      </c>
      <c r="H247" s="32" t="s">
        <v>720</v>
      </c>
      <c r="I247" s="32">
        <v>1</v>
      </c>
      <c r="J247" s="31" t="s">
        <v>774</v>
      </c>
      <c r="K247" s="32">
        <v>1</v>
      </c>
      <c r="L247" s="32">
        <v>450000</v>
      </c>
      <c r="M247" s="32">
        <v>450000</v>
      </c>
      <c r="N247" s="32">
        <v>500</v>
      </c>
      <c r="O247" s="32">
        <v>500</v>
      </c>
      <c r="P247" s="32">
        <v>0</v>
      </c>
      <c r="Q247" s="32">
        <v>150</v>
      </c>
      <c r="R247" s="32">
        <v>50</v>
      </c>
      <c r="S247" s="32">
        <v>100</v>
      </c>
      <c r="T247" s="32">
        <v>0</v>
      </c>
      <c r="U247" s="32">
        <v>200</v>
      </c>
      <c r="V247" s="23">
        <f t="shared" si="31"/>
        <v>45912</v>
      </c>
      <c r="W247" s="23">
        <f t="shared" si="32"/>
        <v>45912</v>
      </c>
      <c r="X247" s="23">
        <v>45919</v>
      </c>
      <c r="Y247" s="23">
        <f t="shared" si="33"/>
        <v>46283</v>
      </c>
      <c r="Z247" s="24" t="s">
        <v>775</v>
      </c>
      <c r="AA247" s="14" t="str">
        <f>VLOOKUP(Z247,[1]Sheet1!$C$3:$I$195,7,0)</f>
        <v>轮式拖拉机</v>
      </c>
    </row>
    <row r="248" s="3" customFormat="1" customHeight="1" spans="1:27">
      <c r="A248" s="13" t="s">
        <v>17</v>
      </c>
      <c r="B248" s="13" t="s">
        <v>49</v>
      </c>
      <c r="C248" s="31" t="s">
        <v>1097</v>
      </c>
      <c r="D248" s="31" t="s">
        <v>1098</v>
      </c>
      <c r="E248" s="31" t="s">
        <v>1098</v>
      </c>
      <c r="F248" s="50" t="s">
        <v>1099</v>
      </c>
      <c r="G248" s="31" t="s">
        <v>1100</v>
      </c>
      <c r="H248" s="32" t="s">
        <v>1101</v>
      </c>
      <c r="I248" s="32">
        <v>1</v>
      </c>
      <c r="J248" s="31" t="s">
        <v>1100</v>
      </c>
      <c r="K248" s="32">
        <v>1</v>
      </c>
      <c r="L248" s="32">
        <v>450000</v>
      </c>
      <c r="M248" s="32">
        <v>450000</v>
      </c>
      <c r="N248" s="32">
        <v>500</v>
      </c>
      <c r="O248" s="32">
        <v>500</v>
      </c>
      <c r="P248" s="32">
        <v>0</v>
      </c>
      <c r="Q248" s="32">
        <v>150</v>
      </c>
      <c r="R248" s="32">
        <v>50</v>
      </c>
      <c r="S248" s="32">
        <v>100</v>
      </c>
      <c r="T248" s="32">
        <v>0</v>
      </c>
      <c r="U248" s="32">
        <v>200</v>
      </c>
      <c r="V248" s="23">
        <f t="shared" si="31"/>
        <v>45912</v>
      </c>
      <c r="W248" s="23">
        <f t="shared" si="32"/>
        <v>45912</v>
      </c>
      <c r="X248" s="23">
        <v>45919</v>
      </c>
      <c r="Y248" s="23">
        <f t="shared" si="33"/>
        <v>46283</v>
      </c>
      <c r="Z248" s="24" t="s">
        <v>1102</v>
      </c>
      <c r="AA248" s="14" t="str">
        <f>VLOOKUP(Z248,[1]Sheet1!$C$3:$I$195,7,0)</f>
        <v>履带式联合收割机</v>
      </c>
    </row>
    <row r="249" s="3" customFormat="1" customHeight="1" spans="1:27">
      <c r="A249" s="13" t="s">
        <v>17</v>
      </c>
      <c r="B249" s="13" t="s">
        <v>49</v>
      </c>
      <c r="C249" s="31" t="s">
        <v>1103</v>
      </c>
      <c r="D249" s="31" t="s">
        <v>777</v>
      </c>
      <c r="E249" s="31" t="s">
        <v>777</v>
      </c>
      <c r="F249" s="31" t="s">
        <v>778</v>
      </c>
      <c r="G249" s="31" t="s">
        <v>779</v>
      </c>
      <c r="H249" s="32" t="s">
        <v>780</v>
      </c>
      <c r="I249" s="32">
        <v>1</v>
      </c>
      <c r="J249" s="31" t="s">
        <v>779</v>
      </c>
      <c r="K249" s="32">
        <v>1</v>
      </c>
      <c r="L249" s="32">
        <v>450000</v>
      </c>
      <c r="M249" s="32">
        <v>450000</v>
      </c>
      <c r="N249" s="32">
        <v>500</v>
      </c>
      <c r="O249" s="32">
        <v>500</v>
      </c>
      <c r="P249" s="32">
        <v>0</v>
      </c>
      <c r="Q249" s="32">
        <v>150</v>
      </c>
      <c r="R249" s="32">
        <v>50</v>
      </c>
      <c r="S249" s="32">
        <v>100</v>
      </c>
      <c r="T249" s="32">
        <v>0</v>
      </c>
      <c r="U249" s="32">
        <v>200</v>
      </c>
      <c r="V249" s="23">
        <f t="shared" si="31"/>
        <v>45912</v>
      </c>
      <c r="W249" s="23">
        <f t="shared" si="32"/>
        <v>45912</v>
      </c>
      <c r="X249" s="23">
        <v>45919</v>
      </c>
      <c r="Y249" s="23">
        <f t="shared" si="33"/>
        <v>46283</v>
      </c>
      <c r="Z249" s="24" t="s">
        <v>781</v>
      </c>
      <c r="AA249" s="14" t="str">
        <f>VLOOKUP(Z249,[1]Sheet1!$C$3:$I$195,7,0)</f>
        <v>轮式拖拉机</v>
      </c>
    </row>
    <row r="250" s="3" customFormat="1" customHeight="1" spans="1:27">
      <c r="A250" s="13" t="s">
        <v>17</v>
      </c>
      <c r="B250" s="13" t="s">
        <v>49</v>
      </c>
      <c r="C250" s="31" t="s">
        <v>1104</v>
      </c>
      <c r="D250" s="31" t="s">
        <v>783</v>
      </c>
      <c r="E250" s="31" t="s">
        <v>783</v>
      </c>
      <c r="F250" s="50" t="s">
        <v>784</v>
      </c>
      <c r="G250" s="31" t="s">
        <v>785</v>
      </c>
      <c r="H250" s="32" t="s">
        <v>786</v>
      </c>
      <c r="I250" s="32">
        <v>1</v>
      </c>
      <c r="J250" s="31" t="s">
        <v>785</v>
      </c>
      <c r="K250" s="32">
        <v>1</v>
      </c>
      <c r="L250" s="32">
        <v>450000</v>
      </c>
      <c r="M250" s="32">
        <v>450000</v>
      </c>
      <c r="N250" s="32">
        <v>500</v>
      </c>
      <c r="O250" s="32">
        <v>500</v>
      </c>
      <c r="P250" s="32">
        <v>0</v>
      </c>
      <c r="Q250" s="32">
        <v>150</v>
      </c>
      <c r="R250" s="32">
        <v>50</v>
      </c>
      <c r="S250" s="32">
        <v>100</v>
      </c>
      <c r="T250" s="32">
        <v>0</v>
      </c>
      <c r="U250" s="32">
        <v>200</v>
      </c>
      <c r="V250" s="23">
        <f t="shared" si="31"/>
        <v>45912</v>
      </c>
      <c r="W250" s="23">
        <f t="shared" si="32"/>
        <v>45912</v>
      </c>
      <c r="X250" s="23">
        <v>45919</v>
      </c>
      <c r="Y250" s="23">
        <f t="shared" si="33"/>
        <v>46283</v>
      </c>
      <c r="Z250" s="24" t="s">
        <v>787</v>
      </c>
      <c r="AA250" s="14" t="str">
        <f>VLOOKUP(Z250,[1]Sheet1!$C$3:$I$195,7,0)</f>
        <v>轮式拖拉机</v>
      </c>
    </row>
    <row r="251" s="3" customFormat="1" customHeight="1" spans="1:27">
      <c r="A251" s="13" t="s">
        <v>17</v>
      </c>
      <c r="B251" s="13" t="s">
        <v>49</v>
      </c>
      <c r="C251" s="31" t="s">
        <v>1105</v>
      </c>
      <c r="D251" s="31" t="s">
        <v>1106</v>
      </c>
      <c r="E251" s="31" t="s">
        <v>1106</v>
      </c>
      <c r="F251" s="50" t="s">
        <v>444</v>
      </c>
      <c r="G251" s="31" t="s">
        <v>1107</v>
      </c>
      <c r="H251" s="32" t="s">
        <v>1108</v>
      </c>
      <c r="I251" s="32">
        <v>1</v>
      </c>
      <c r="J251" s="31" t="s">
        <v>1107</v>
      </c>
      <c r="K251" s="32">
        <v>1</v>
      </c>
      <c r="L251" s="32">
        <v>450000</v>
      </c>
      <c r="M251" s="32">
        <v>450000</v>
      </c>
      <c r="N251" s="32">
        <v>500</v>
      </c>
      <c r="O251" s="32">
        <v>500</v>
      </c>
      <c r="P251" s="32">
        <v>0</v>
      </c>
      <c r="Q251" s="32">
        <v>150</v>
      </c>
      <c r="R251" s="32">
        <v>50</v>
      </c>
      <c r="S251" s="32">
        <v>100</v>
      </c>
      <c r="T251" s="32">
        <v>0</v>
      </c>
      <c r="U251" s="32">
        <v>200</v>
      </c>
      <c r="V251" s="23">
        <f t="shared" si="31"/>
        <v>45912</v>
      </c>
      <c r="W251" s="23">
        <f t="shared" si="32"/>
        <v>45912</v>
      </c>
      <c r="X251" s="23">
        <v>45919</v>
      </c>
      <c r="Y251" s="23">
        <f t="shared" si="33"/>
        <v>46283</v>
      </c>
      <c r="Z251" s="24" t="s">
        <v>1109</v>
      </c>
      <c r="AA251" s="14" t="str">
        <f>VLOOKUP(Z251,[1]Sheet1!$C$3:$I$195,7,0)</f>
        <v>履带式联合收割机</v>
      </c>
    </row>
    <row r="252" s="3" customFormat="1" customHeight="1" spans="1:27">
      <c r="A252" s="13" t="s">
        <v>17</v>
      </c>
      <c r="B252" s="13" t="s">
        <v>49</v>
      </c>
      <c r="C252" s="31" t="s">
        <v>1110</v>
      </c>
      <c r="D252" s="31" t="s">
        <v>789</v>
      </c>
      <c r="E252" s="31" t="s">
        <v>789</v>
      </c>
      <c r="F252" s="50" t="s">
        <v>336</v>
      </c>
      <c r="G252" s="31" t="s">
        <v>790</v>
      </c>
      <c r="H252" s="32" t="s">
        <v>179</v>
      </c>
      <c r="I252" s="32">
        <v>1</v>
      </c>
      <c r="J252" s="31" t="s">
        <v>790</v>
      </c>
      <c r="K252" s="32">
        <v>1</v>
      </c>
      <c r="L252" s="32">
        <v>450000</v>
      </c>
      <c r="M252" s="32">
        <v>450000</v>
      </c>
      <c r="N252" s="32">
        <v>500</v>
      </c>
      <c r="O252" s="32">
        <v>500</v>
      </c>
      <c r="P252" s="32">
        <v>0</v>
      </c>
      <c r="Q252" s="32">
        <v>150</v>
      </c>
      <c r="R252" s="32">
        <v>50</v>
      </c>
      <c r="S252" s="32">
        <v>100</v>
      </c>
      <c r="T252" s="32">
        <v>0</v>
      </c>
      <c r="U252" s="32">
        <v>200</v>
      </c>
      <c r="V252" s="23">
        <f t="shared" si="31"/>
        <v>45912</v>
      </c>
      <c r="W252" s="23">
        <f t="shared" si="32"/>
        <v>45912</v>
      </c>
      <c r="X252" s="23">
        <v>45919</v>
      </c>
      <c r="Y252" s="23">
        <f t="shared" si="33"/>
        <v>46283</v>
      </c>
      <c r="Z252" s="24" t="s">
        <v>791</v>
      </c>
      <c r="AA252" s="14" t="str">
        <f>VLOOKUP(Z252,[1]Sheet1!$C$3:$I$195,7,0)</f>
        <v>轮式拖拉机</v>
      </c>
    </row>
    <row r="253" s="3" customFormat="1" customHeight="1" spans="1:27">
      <c r="A253" s="13" t="s">
        <v>17</v>
      </c>
      <c r="B253" s="13" t="s">
        <v>49</v>
      </c>
      <c r="C253" s="31" t="s">
        <v>1111</v>
      </c>
      <c r="D253" s="31" t="s">
        <v>793</v>
      </c>
      <c r="E253" s="31" t="s">
        <v>793</v>
      </c>
      <c r="F253" s="50" t="s">
        <v>147</v>
      </c>
      <c r="G253" s="31" t="s">
        <v>794</v>
      </c>
      <c r="H253" s="32" t="s">
        <v>795</v>
      </c>
      <c r="I253" s="32">
        <v>1</v>
      </c>
      <c r="J253" s="31" t="s">
        <v>794</v>
      </c>
      <c r="K253" s="32">
        <v>1</v>
      </c>
      <c r="L253" s="32">
        <v>450000</v>
      </c>
      <c r="M253" s="32">
        <v>450000</v>
      </c>
      <c r="N253" s="32">
        <v>500</v>
      </c>
      <c r="O253" s="32">
        <v>500</v>
      </c>
      <c r="P253" s="32">
        <v>0</v>
      </c>
      <c r="Q253" s="32">
        <v>150</v>
      </c>
      <c r="R253" s="32">
        <v>50</v>
      </c>
      <c r="S253" s="32">
        <v>100</v>
      </c>
      <c r="T253" s="32">
        <v>0</v>
      </c>
      <c r="U253" s="32">
        <v>200</v>
      </c>
      <c r="V253" s="23">
        <f t="shared" si="31"/>
        <v>45912</v>
      </c>
      <c r="W253" s="23">
        <f t="shared" si="32"/>
        <v>45912</v>
      </c>
      <c r="X253" s="23">
        <v>45919</v>
      </c>
      <c r="Y253" s="23">
        <f t="shared" si="33"/>
        <v>46283</v>
      </c>
      <c r="Z253" s="24" t="s">
        <v>796</v>
      </c>
      <c r="AA253" s="14" t="str">
        <f>VLOOKUP(Z253,[1]Sheet1!$C$3:$I$195,7,0)</f>
        <v>轮式拖拉机</v>
      </c>
    </row>
    <row r="254" s="3" customFormat="1" customHeight="1" spans="1:27">
      <c r="A254" s="13" t="s">
        <v>17</v>
      </c>
      <c r="B254" s="13" t="s">
        <v>49</v>
      </c>
      <c r="C254" s="31" t="s">
        <v>1112</v>
      </c>
      <c r="D254" s="31" t="s">
        <v>798</v>
      </c>
      <c r="E254" s="31" t="s">
        <v>798</v>
      </c>
      <c r="F254" s="50" t="s">
        <v>799</v>
      </c>
      <c r="G254" s="31" t="s">
        <v>800</v>
      </c>
      <c r="H254" s="32" t="s">
        <v>801</v>
      </c>
      <c r="I254" s="32">
        <v>1</v>
      </c>
      <c r="J254" s="31" t="s">
        <v>800</v>
      </c>
      <c r="K254" s="32">
        <v>1</v>
      </c>
      <c r="L254" s="32">
        <v>450000</v>
      </c>
      <c r="M254" s="32">
        <v>450000</v>
      </c>
      <c r="N254" s="32">
        <v>500</v>
      </c>
      <c r="O254" s="32">
        <v>500</v>
      </c>
      <c r="P254" s="32">
        <v>0</v>
      </c>
      <c r="Q254" s="32">
        <v>150</v>
      </c>
      <c r="R254" s="32">
        <v>50</v>
      </c>
      <c r="S254" s="32">
        <v>100</v>
      </c>
      <c r="T254" s="32">
        <v>0</v>
      </c>
      <c r="U254" s="32">
        <v>200</v>
      </c>
      <c r="V254" s="23">
        <f t="shared" si="31"/>
        <v>45912</v>
      </c>
      <c r="W254" s="23">
        <f t="shared" si="32"/>
        <v>45912</v>
      </c>
      <c r="X254" s="23">
        <v>45919</v>
      </c>
      <c r="Y254" s="23">
        <f t="shared" si="33"/>
        <v>46283</v>
      </c>
      <c r="Z254" s="24" t="s">
        <v>802</v>
      </c>
      <c r="AA254" s="14" t="str">
        <f>VLOOKUP(Z254,[1]Sheet1!$C$3:$I$195,7,0)</f>
        <v>轮式拖拉机</v>
      </c>
    </row>
    <row r="255" s="3" customFormat="1" customHeight="1" spans="1:27">
      <c r="A255" s="13" t="s">
        <v>17</v>
      </c>
      <c r="B255" s="13" t="s">
        <v>49</v>
      </c>
      <c r="C255" s="31" t="s">
        <v>1113</v>
      </c>
      <c r="D255" s="31" t="s">
        <v>1114</v>
      </c>
      <c r="E255" s="31" t="s">
        <v>1114</v>
      </c>
      <c r="F255" s="50" t="s">
        <v>1115</v>
      </c>
      <c r="G255" s="31" t="s">
        <v>1116</v>
      </c>
      <c r="H255" s="32" t="s">
        <v>1117</v>
      </c>
      <c r="I255" s="32">
        <v>1</v>
      </c>
      <c r="J255" s="31" t="s">
        <v>1116</v>
      </c>
      <c r="K255" s="32">
        <v>1</v>
      </c>
      <c r="L255" s="32">
        <v>450000</v>
      </c>
      <c r="M255" s="32">
        <v>450000</v>
      </c>
      <c r="N255" s="32">
        <v>500</v>
      </c>
      <c r="O255" s="32">
        <v>500</v>
      </c>
      <c r="P255" s="32">
        <v>0</v>
      </c>
      <c r="Q255" s="32">
        <v>150</v>
      </c>
      <c r="R255" s="32">
        <v>50</v>
      </c>
      <c r="S255" s="32">
        <v>100</v>
      </c>
      <c r="T255" s="32">
        <v>0</v>
      </c>
      <c r="U255" s="32">
        <v>200</v>
      </c>
      <c r="V255" s="23">
        <f t="shared" si="31"/>
        <v>45912</v>
      </c>
      <c r="W255" s="23">
        <f t="shared" si="32"/>
        <v>45912</v>
      </c>
      <c r="X255" s="23">
        <v>45919</v>
      </c>
      <c r="Y255" s="23">
        <f t="shared" si="33"/>
        <v>46283</v>
      </c>
      <c r="Z255" s="24" t="s">
        <v>1118</v>
      </c>
      <c r="AA255" s="14" t="str">
        <f>VLOOKUP(Z255,[1]Sheet1!$C$3:$I$195,7,0)</f>
        <v>履带式联合收割机</v>
      </c>
    </row>
    <row r="256" s="3" customFormat="1" customHeight="1" spans="1:27">
      <c r="A256" s="13" t="s">
        <v>17</v>
      </c>
      <c r="B256" s="13" t="s">
        <v>49</v>
      </c>
      <c r="C256" s="31" t="s">
        <v>1119</v>
      </c>
      <c r="D256" s="31" t="s">
        <v>1120</v>
      </c>
      <c r="E256" s="31" t="s">
        <v>1120</v>
      </c>
      <c r="F256" s="31" t="s">
        <v>1121</v>
      </c>
      <c r="G256" s="31" t="s">
        <v>1122</v>
      </c>
      <c r="H256" s="32" t="s">
        <v>1123</v>
      </c>
      <c r="I256" s="32">
        <v>1</v>
      </c>
      <c r="J256" s="31" t="s">
        <v>1122</v>
      </c>
      <c r="K256" s="32">
        <v>1</v>
      </c>
      <c r="L256" s="32">
        <v>450000</v>
      </c>
      <c r="M256" s="32">
        <v>450000</v>
      </c>
      <c r="N256" s="32">
        <v>500</v>
      </c>
      <c r="O256" s="32">
        <v>500</v>
      </c>
      <c r="P256" s="32">
        <v>0</v>
      </c>
      <c r="Q256" s="32">
        <v>150</v>
      </c>
      <c r="R256" s="32">
        <v>50</v>
      </c>
      <c r="S256" s="32">
        <v>100</v>
      </c>
      <c r="T256" s="32">
        <v>0</v>
      </c>
      <c r="U256" s="32">
        <v>200</v>
      </c>
      <c r="V256" s="23">
        <f t="shared" si="31"/>
        <v>45912</v>
      </c>
      <c r="W256" s="23">
        <f t="shared" si="32"/>
        <v>45912</v>
      </c>
      <c r="X256" s="23">
        <v>45919</v>
      </c>
      <c r="Y256" s="23">
        <f t="shared" si="33"/>
        <v>46283</v>
      </c>
      <c r="Z256" s="24" t="s">
        <v>1124</v>
      </c>
      <c r="AA256" s="14" t="str">
        <f>VLOOKUP(Z256,[1]Sheet1!$C$3:$I$195,7,0)</f>
        <v>履带式联合收割机</v>
      </c>
    </row>
    <row r="257" s="3" customFormat="1" customHeight="1" spans="1:27">
      <c r="A257" s="13" t="s">
        <v>17</v>
      </c>
      <c r="B257" s="13" t="s">
        <v>49</v>
      </c>
      <c r="C257" s="31" t="s">
        <v>1125</v>
      </c>
      <c r="D257" s="31" t="s">
        <v>1126</v>
      </c>
      <c r="E257" s="31" t="s">
        <v>1126</v>
      </c>
      <c r="F257" s="31" t="s">
        <v>177</v>
      </c>
      <c r="G257" s="31" t="s">
        <v>1127</v>
      </c>
      <c r="H257" s="32" t="s">
        <v>648</v>
      </c>
      <c r="I257" s="32">
        <v>1</v>
      </c>
      <c r="J257" s="31" t="s">
        <v>1127</v>
      </c>
      <c r="K257" s="32">
        <v>1</v>
      </c>
      <c r="L257" s="32">
        <v>450000</v>
      </c>
      <c r="M257" s="32">
        <v>450000</v>
      </c>
      <c r="N257" s="32">
        <v>500</v>
      </c>
      <c r="O257" s="32">
        <v>500</v>
      </c>
      <c r="P257" s="32">
        <v>0</v>
      </c>
      <c r="Q257" s="32">
        <v>150</v>
      </c>
      <c r="R257" s="32">
        <v>50</v>
      </c>
      <c r="S257" s="32">
        <v>100</v>
      </c>
      <c r="T257" s="32">
        <v>0</v>
      </c>
      <c r="U257" s="32">
        <v>200</v>
      </c>
      <c r="V257" s="23">
        <f t="shared" si="31"/>
        <v>45912</v>
      </c>
      <c r="W257" s="23">
        <f t="shared" si="32"/>
        <v>45912</v>
      </c>
      <c r="X257" s="23">
        <v>45919</v>
      </c>
      <c r="Y257" s="23">
        <f t="shared" si="33"/>
        <v>46283</v>
      </c>
      <c r="Z257" s="24" t="s">
        <v>1128</v>
      </c>
      <c r="AA257" s="14" t="str">
        <f>VLOOKUP(Z257,[1]Sheet1!$C$3:$I$195,7,0)</f>
        <v>履带式联合收割机</v>
      </c>
    </row>
    <row r="258" s="3" customFormat="1" customHeight="1" spans="1:27">
      <c r="A258" s="13" t="s">
        <v>17</v>
      </c>
      <c r="B258" s="13" t="s">
        <v>49</v>
      </c>
      <c r="C258" s="31" t="s">
        <v>1129</v>
      </c>
      <c r="D258" s="31" t="s">
        <v>804</v>
      </c>
      <c r="E258" s="31" t="s">
        <v>804</v>
      </c>
      <c r="F258" s="31" t="s">
        <v>453</v>
      </c>
      <c r="G258" s="31" t="s">
        <v>805</v>
      </c>
      <c r="H258" s="32" t="s">
        <v>806</v>
      </c>
      <c r="I258" s="32">
        <v>1</v>
      </c>
      <c r="J258" s="31" t="s">
        <v>805</v>
      </c>
      <c r="K258" s="32">
        <v>1</v>
      </c>
      <c r="L258" s="32">
        <v>450000</v>
      </c>
      <c r="M258" s="32">
        <v>450000</v>
      </c>
      <c r="N258" s="32">
        <v>500</v>
      </c>
      <c r="O258" s="32">
        <v>500</v>
      </c>
      <c r="P258" s="32">
        <v>0</v>
      </c>
      <c r="Q258" s="32">
        <v>150</v>
      </c>
      <c r="R258" s="32">
        <v>50</v>
      </c>
      <c r="S258" s="32">
        <v>100</v>
      </c>
      <c r="T258" s="32">
        <v>0</v>
      </c>
      <c r="U258" s="32">
        <v>200</v>
      </c>
      <c r="V258" s="23">
        <f t="shared" si="31"/>
        <v>45912</v>
      </c>
      <c r="W258" s="23">
        <f t="shared" si="32"/>
        <v>45912</v>
      </c>
      <c r="X258" s="23">
        <v>45919</v>
      </c>
      <c r="Y258" s="23">
        <f t="shared" si="33"/>
        <v>46283</v>
      </c>
      <c r="Z258" s="24" t="s">
        <v>807</v>
      </c>
      <c r="AA258" s="14" t="str">
        <f>VLOOKUP(Z258,[1]Sheet1!$C$3:$I$195,7,0)</f>
        <v>轮式拖拉机</v>
      </c>
    </row>
    <row r="259" s="3" customFormat="1" customHeight="1" spans="1:27">
      <c r="A259" s="13" t="s">
        <v>17</v>
      </c>
      <c r="B259" s="13" t="s">
        <v>49</v>
      </c>
      <c r="C259" s="31" t="s">
        <v>1130</v>
      </c>
      <c r="D259" s="31" t="s">
        <v>809</v>
      </c>
      <c r="E259" s="31" t="s">
        <v>809</v>
      </c>
      <c r="F259" s="31" t="s">
        <v>810</v>
      </c>
      <c r="G259" s="31" t="s">
        <v>811</v>
      </c>
      <c r="H259" s="32" t="s">
        <v>812</v>
      </c>
      <c r="I259" s="32">
        <v>1</v>
      </c>
      <c r="J259" s="31" t="s">
        <v>811</v>
      </c>
      <c r="K259" s="32">
        <v>1</v>
      </c>
      <c r="L259" s="32">
        <v>450000</v>
      </c>
      <c r="M259" s="32">
        <v>450000</v>
      </c>
      <c r="N259" s="32">
        <v>500</v>
      </c>
      <c r="O259" s="32">
        <v>500</v>
      </c>
      <c r="P259" s="32">
        <v>0</v>
      </c>
      <c r="Q259" s="32">
        <v>150</v>
      </c>
      <c r="R259" s="32">
        <v>50</v>
      </c>
      <c r="S259" s="32">
        <v>100</v>
      </c>
      <c r="T259" s="32">
        <v>0</v>
      </c>
      <c r="U259" s="32">
        <v>200</v>
      </c>
      <c r="V259" s="23">
        <f t="shared" si="31"/>
        <v>45917</v>
      </c>
      <c r="W259" s="23">
        <f t="shared" si="32"/>
        <v>45917</v>
      </c>
      <c r="X259" s="23">
        <v>45924</v>
      </c>
      <c r="Y259" s="23">
        <f t="shared" si="33"/>
        <v>46288</v>
      </c>
      <c r="Z259" s="24" t="s">
        <v>813</v>
      </c>
      <c r="AA259" s="14" t="str">
        <f>VLOOKUP(Z259,[1]Sheet1!$C$3:$I$195,7,0)</f>
        <v>轮式拖拉机</v>
      </c>
    </row>
    <row r="260" s="3" customFormat="1" customHeight="1" spans="1:27">
      <c r="A260" s="13" t="s">
        <v>17</v>
      </c>
      <c r="B260" s="13" t="s">
        <v>49</v>
      </c>
      <c r="C260" s="31" t="s">
        <v>1131</v>
      </c>
      <c r="D260" s="31" t="s">
        <v>1132</v>
      </c>
      <c r="E260" s="31" t="s">
        <v>1132</v>
      </c>
      <c r="F260" s="31" t="s">
        <v>444</v>
      </c>
      <c r="G260" s="31" t="s">
        <v>1133</v>
      </c>
      <c r="H260" s="32" t="s">
        <v>1134</v>
      </c>
      <c r="I260" s="32">
        <v>1</v>
      </c>
      <c r="J260" s="31" t="s">
        <v>1133</v>
      </c>
      <c r="K260" s="32">
        <v>1</v>
      </c>
      <c r="L260" s="32">
        <v>450000</v>
      </c>
      <c r="M260" s="32">
        <v>450000</v>
      </c>
      <c r="N260" s="32">
        <v>500</v>
      </c>
      <c r="O260" s="32">
        <v>500</v>
      </c>
      <c r="P260" s="32">
        <v>0</v>
      </c>
      <c r="Q260" s="32">
        <v>150</v>
      </c>
      <c r="R260" s="32">
        <v>50</v>
      </c>
      <c r="S260" s="32">
        <v>100</v>
      </c>
      <c r="T260" s="32">
        <v>0</v>
      </c>
      <c r="U260" s="32">
        <v>200</v>
      </c>
      <c r="V260" s="23">
        <f t="shared" si="31"/>
        <v>45912</v>
      </c>
      <c r="W260" s="23">
        <f t="shared" si="32"/>
        <v>45912</v>
      </c>
      <c r="X260" s="23">
        <v>45919</v>
      </c>
      <c r="Y260" s="23">
        <f t="shared" si="33"/>
        <v>46283</v>
      </c>
      <c r="Z260" s="24" t="s">
        <v>1135</v>
      </c>
      <c r="AA260" s="14" t="str">
        <f>VLOOKUP(Z260,[1]Sheet1!$C$3:$I$195,7,0)</f>
        <v>履带式联合收割机</v>
      </c>
    </row>
    <row r="261" s="3" customFormat="1" customHeight="1" spans="1:27">
      <c r="A261" s="13" t="s">
        <v>17</v>
      </c>
      <c r="B261" s="13" t="s">
        <v>49</v>
      </c>
      <c r="C261" s="31" t="s">
        <v>1136</v>
      </c>
      <c r="D261" s="31" t="s">
        <v>815</v>
      </c>
      <c r="E261" s="31" t="s">
        <v>815</v>
      </c>
      <c r="F261" s="31" t="s">
        <v>94</v>
      </c>
      <c r="G261" s="31" t="s">
        <v>816</v>
      </c>
      <c r="H261" s="32" t="s">
        <v>817</v>
      </c>
      <c r="I261" s="32">
        <v>1</v>
      </c>
      <c r="J261" s="31" t="s">
        <v>816</v>
      </c>
      <c r="K261" s="32">
        <v>1</v>
      </c>
      <c r="L261" s="32">
        <v>450000</v>
      </c>
      <c r="M261" s="32">
        <v>450000</v>
      </c>
      <c r="N261" s="32">
        <v>500</v>
      </c>
      <c r="O261" s="32">
        <v>500</v>
      </c>
      <c r="P261" s="32">
        <v>0</v>
      </c>
      <c r="Q261" s="32">
        <v>150</v>
      </c>
      <c r="R261" s="32">
        <v>50</v>
      </c>
      <c r="S261" s="32">
        <v>100</v>
      </c>
      <c r="T261" s="32">
        <v>0</v>
      </c>
      <c r="U261" s="32">
        <v>200</v>
      </c>
      <c r="V261" s="23">
        <f t="shared" si="31"/>
        <v>45918</v>
      </c>
      <c r="W261" s="23">
        <f t="shared" si="32"/>
        <v>45918</v>
      </c>
      <c r="X261" s="23">
        <v>45925</v>
      </c>
      <c r="Y261" s="23">
        <f t="shared" si="33"/>
        <v>46289</v>
      </c>
      <c r="Z261" s="24" t="s">
        <v>818</v>
      </c>
      <c r="AA261" s="14" t="str">
        <f>VLOOKUP(Z261,[1]Sheet1!$C$3:$I$195,7,0)</f>
        <v>轮式拖拉机</v>
      </c>
    </row>
    <row r="262" s="3" customFormat="1" customHeight="1" spans="1:27">
      <c r="A262" s="13" t="s">
        <v>17</v>
      </c>
      <c r="B262" s="13" t="s">
        <v>49</v>
      </c>
      <c r="C262" s="31" t="s">
        <v>1137</v>
      </c>
      <c r="D262" s="31" t="s">
        <v>820</v>
      </c>
      <c r="E262" s="31" t="s">
        <v>820</v>
      </c>
      <c r="F262" s="31" t="s">
        <v>618</v>
      </c>
      <c r="G262" s="31" t="s">
        <v>821</v>
      </c>
      <c r="H262" s="32" t="s">
        <v>822</v>
      </c>
      <c r="I262" s="32">
        <v>1</v>
      </c>
      <c r="J262" s="31" t="s">
        <v>821</v>
      </c>
      <c r="K262" s="32">
        <v>1</v>
      </c>
      <c r="L262" s="32">
        <v>450000</v>
      </c>
      <c r="M262" s="32">
        <v>450000</v>
      </c>
      <c r="N262" s="32">
        <v>500</v>
      </c>
      <c r="O262" s="32">
        <v>500</v>
      </c>
      <c r="P262" s="32">
        <v>0</v>
      </c>
      <c r="Q262" s="32">
        <v>150</v>
      </c>
      <c r="R262" s="32">
        <v>50</v>
      </c>
      <c r="S262" s="32">
        <v>100</v>
      </c>
      <c r="T262" s="32">
        <v>0</v>
      </c>
      <c r="U262" s="32">
        <v>200</v>
      </c>
      <c r="V262" s="23">
        <f t="shared" si="31"/>
        <v>45918</v>
      </c>
      <c r="W262" s="23">
        <f t="shared" si="32"/>
        <v>45918</v>
      </c>
      <c r="X262" s="23">
        <v>45925</v>
      </c>
      <c r="Y262" s="23">
        <f t="shared" si="33"/>
        <v>46289</v>
      </c>
      <c r="Z262" s="24" t="s">
        <v>823</v>
      </c>
      <c r="AA262" s="14" t="str">
        <f>VLOOKUP(Z262,[1]Sheet1!$C$3:$I$195,7,0)</f>
        <v>轮式拖拉机</v>
      </c>
    </row>
    <row r="263" s="3" customFormat="1" customHeight="1" spans="1:27">
      <c r="A263" s="13" t="s">
        <v>17</v>
      </c>
      <c r="B263" s="13" t="s">
        <v>49</v>
      </c>
      <c r="C263" s="31" t="s">
        <v>1138</v>
      </c>
      <c r="D263" s="31" t="s">
        <v>825</v>
      </c>
      <c r="E263" s="31" t="s">
        <v>825</v>
      </c>
      <c r="F263" s="31" t="s">
        <v>826</v>
      </c>
      <c r="G263" s="31" t="s">
        <v>827</v>
      </c>
      <c r="H263" s="32" t="s">
        <v>233</v>
      </c>
      <c r="I263" s="32">
        <v>1</v>
      </c>
      <c r="J263" s="31" t="s">
        <v>827</v>
      </c>
      <c r="K263" s="32">
        <v>1</v>
      </c>
      <c r="L263" s="32">
        <v>450000</v>
      </c>
      <c r="M263" s="32">
        <v>450000</v>
      </c>
      <c r="N263" s="32">
        <v>500</v>
      </c>
      <c r="O263" s="32">
        <v>500</v>
      </c>
      <c r="P263" s="32">
        <v>0</v>
      </c>
      <c r="Q263" s="32">
        <v>150</v>
      </c>
      <c r="R263" s="32">
        <v>50</v>
      </c>
      <c r="S263" s="32">
        <v>100</v>
      </c>
      <c r="T263" s="32">
        <v>0</v>
      </c>
      <c r="U263" s="32">
        <v>200</v>
      </c>
      <c r="V263" s="23">
        <f t="shared" si="31"/>
        <v>45922</v>
      </c>
      <c r="W263" s="23">
        <f t="shared" si="32"/>
        <v>45922</v>
      </c>
      <c r="X263" s="23">
        <v>45929</v>
      </c>
      <c r="Y263" s="23">
        <f t="shared" si="33"/>
        <v>46293</v>
      </c>
      <c r="Z263" s="24" t="s">
        <v>828</v>
      </c>
      <c r="AA263" s="14" t="str">
        <f>VLOOKUP(Z263,[1]Sheet1!$C$3:$I$195,7,0)</f>
        <v>轮式拖拉机</v>
      </c>
    </row>
    <row r="264" s="3" customFormat="1" customHeight="1" spans="1:27">
      <c r="A264" s="13" t="s">
        <v>17</v>
      </c>
      <c r="B264" s="13" t="s">
        <v>49</v>
      </c>
      <c r="C264" s="31" t="s">
        <v>1139</v>
      </c>
      <c r="D264" s="31" t="s">
        <v>830</v>
      </c>
      <c r="E264" s="31" t="s">
        <v>830</v>
      </c>
      <c r="F264" s="50" t="s">
        <v>831</v>
      </c>
      <c r="G264" s="31" t="s">
        <v>832</v>
      </c>
      <c r="H264" s="32" t="s">
        <v>833</v>
      </c>
      <c r="I264" s="32">
        <v>1</v>
      </c>
      <c r="J264" s="31" t="s">
        <v>832</v>
      </c>
      <c r="K264" s="32">
        <v>1</v>
      </c>
      <c r="L264" s="32">
        <v>450000</v>
      </c>
      <c r="M264" s="32">
        <v>450000</v>
      </c>
      <c r="N264" s="32">
        <v>500</v>
      </c>
      <c r="O264" s="32">
        <v>500</v>
      </c>
      <c r="P264" s="32">
        <v>0</v>
      </c>
      <c r="Q264" s="32">
        <v>150</v>
      </c>
      <c r="R264" s="32">
        <v>50</v>
      </c>
      <c r="S264" s="32">
        <v>100</v>
      </c>
      <c r="T264" s="32">
        <v>0</v>
      </c>
      <c r="U264" s="32">
        <v>200</v>
      </c>
      <c r="V264" s="23">
        <f t="shared" si="31"/>
        <v>45912</v>
      </c>
      <c r="W264" s="23">
        <f t="shared" si="32"/>
        <v>45912</v>
      </c>
      <c r="X264" s="23">
        <v>45919</v>
      </c>
      <c r="Y264" s="23">
        <f t="shared" si="33"/>
        <v>46283</v>
      </c>
      <c r="Z264" s="24" t="s">
        <v>834</v>
      </c>
      <c r="AA264" s="14" t="str">
        <f>VLOOKUP(Z264,[1]Sheet1!$C$3:$I$195,7,0)</f>
        <v>轮式拖拉机</v>
      </c>
    </row>
    <row r="265" s="3" customFormat="1" customHeight="1" spans="1:27">
      <c r="A265" s="13" t="s">
        <v>17</v>
      </c>
      <c r="B265" s="13" t="s">
        <v>49</v>
      </c>
      <c r="C265" s="31" t="s">
        <v>1140</v>
      </c>
      <c r="D265" s="31" t="s">
        <v>1141</v>
      </c>
      <c r="E265" s="31" t="s">
        <v>1141</v>
      </c>
      <c r="F265" s="50" t="s">
        <v>977</v>
      </c>
      <c r="G265" s="31" t="s">
        <v>1142</v>
      </c>
      <c r="H265" s="32" t="s">
        <v>161</v>
      </c>
      <c r="I265" s="32">
        <v>1</v>
      </c>
      <c r="J265" s="31" t="s">
        <v>1142</v>
      </c>
      <c r="K265" s="32">
        <v>1</v>
      </c>
      <c r="L265" s="32">
        <v>450000</v>
      </c>
      <c r="M265" s="32">
        <v>450000</v>
      </c>
      <c r="N265" s="32">
        <v>500</v>
      </c>
      <c r="O265" s="32">
        <v>500</v>
      </c>
      <c r="P265" s="32">
        <v>0</v>
      </c>
      <c r="Q265" s="32">
        <v>150</v>
      </c>
      <c r="R265" s="32">
        <v>50</v>
      </c>
      <c r="S265" s="32">
        <v>100</v>
      </c>
      <c r="T265" s="32">
        <v>0</v>
      </c>
      <c r="U265" s="32">
        <v>200</v>
      </c>
      <c r="V265" s="23">
        <f t="shared" si="31"/>
        <v>45912</v>
      </c>
      <c r="W265" s="23">
        <f t="shared" si="32"/>
        <v>45912</v>
      </c>
      <c r="X265" s="23">
        <v>45919</v>
      </c>
      <c r="Y265" s="23">
        <f t="shared" si="33"/>
        <v>46283</v>
      </c>
      <c r="Z265" s="24" t="s">
        <v>1143</v>
      </c>
      <c r="AA265" s="14" t="str">
        <f>VLOOKUP(Z265,[1]Sheet1!$C$3:$I$195,7,0)</f>
        <v>履带式联合收割机</v>
      </c>
    </row>
  </sheetData>
  <autoFilter xmlns:etc="http://www.wps.cn/officeDocument/2017/etCustomData" ref="A4:AA265" etc:filterBottomFollowUsedRange="0">
    <extLst/>
  </autoFilter>
  <mergeCells count="3">
    <mergeCell ref="A1:Z1"/>
    <mergeCell ref="A2:Z2"/>
    <mergeCell ref="A3:O3"/>
  </mergeCells>
  <printOptions horizontalCentered="1"/>
  <pageMargins left="0" right="0" top="0" bottom="0" header="0" footer="0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yangxiaolong</dc:creator>
  <cp:lastModifiedBy>目断霜离醉</cp:lastModifiedBy>
  <dcterms:created xsi:type="dcterms:W3CDTF">2023-05-12T11:15:00Z</dcterms:created>
  <dcterms:modified xsi:type="dcterms:W3CDTF">2025-10-24T09:42:59Z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AFDCB2299D0D4600B7380D4F3997AC15_12</vt:lpwstr>
  </property>
</Properties>
</file>